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10_ncr:8100000_{5F7A7569-C936-4DD8-9C85-3104F2CEAEA3}" xr6:coauthVersionLast="33" xr6:coauthVersionMax="33" xr10:uidLastSave="{00000000-0000-0000-0000-000000000000}"/>
  <bookViews>
    <workbookView xWindow="240" yWindow="105" windowWidth="14805" windowHeight="8010" xr2:uid="{00000000-000D-0000-FFFF-FFFF00000000}"/>
  </bookViews>
  <sheets>
    <sheet name="2013.g.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I27" i="1" l="1"/>
  <c r="H27" i="1"/>
  <c r="G26" i="1"/>
  <c r="F26" i="1"/>
  <c r="I26" i="1" s="1"/>
  <c r="E26" i="1"/>
  <c r="D26" i="1"/>
  <c r="H26" i="1" s="1"/>
  <c r="G25" i="1"/>
  <c r="F25" i="1"/>
  <c r="I25" i="1" s="1"/>
  <c r="E25" i="1"/>
  <c r="D25" i="1"/>
  <c r="H25" i="1" s="1"/>
  <c r="G24" i="1"/>
  <c r="F24" i="1"/>
  <c r="I24" i="1" s="1"/>
  <c r="E24" i="1"/>
  <c r="D24" i="1"/>
  <c r="H24" i="1" s="1"/>
  <c r="G23" i="1"/>
  <c r="F23" i="1"/>
  <c r="I23" i="1" s="1"/>
  <c r="E23" i="1"/>
  <c r="D23" i="1"/>
  <c r="H23" i="1" s="1"/>
  <c r="G22" i="1"/>
  <c r="F22" i="1"/>
  <c r="I22" i="1" s="1"/>
  <c r="E22" i="1"/>
  <c r="D22" i="1"/>
  <c r="H22" i="1" s="1"/>
  <c r="G21" i="1"/>
  <c r="F21" i="1"/>
  <c r="I21" i="1" s="1"/>
  <c r="E21" i="1"/>
  <c r="D21" i="1"/>
  <c r="H21" i="1" s="1"/>
  <c r="G20" i="1"/>
  <c r="F20" i="1"/>
  <c r="I20" i="1" s="1"/>
  <c r="E20" i="1"/>
  <c r="D20" i="1"/>
  <c r="H20" i="1" s="1"/>
  <c r="I19" i="1"/>
  <c r="E19" i="1"/>
  <c r="D19" i="1"/>
  <c r="H19" i="1" s="1"/>
  <c r="I18" i="1"/>
  <c r="E18" i="1"/>
  <c r="D18" i="1"/>
  <c r="H18" i="1" s="1"/>
  <c r="I17" i="1"/>
  <c r="E17" i="1"/>
  <c r="D17" i="1"/>
  <c r="G16" i="1"/>
  <c r="F16" i="1"/>
  <c r="I16" i="1" s="1"/>
  <c r="E16" i="1"/>
  <c r="D16" i="1"/>
  <c r="G15" i="1"/>
  <c r="F15" i="1"/>
  <c r="I15" i="1" s="1"/>
  <c r="E15" i="1"/>
  <c r="D15" i="1"/>
  <c r="G14" i="1"/>
  <c r="F14" i="1"/>
  <c r="I14" i="1" s="1"/>
  <c r="E14" i="1"/>
  <c r="D14" i="1"/>
  <c r="G13" i="1"/>
  <c r="F13" i="1"/>
  <c r="I13" i="1" s="1"/>
  <c r="E13" i="1"/>
  <c r="D13" i="1"/>
  <c r="I12" i="1"/>
  <c r="E12" i="1"/>
  <c r="D12" i="1"/>
  <c r="H12" i="1" s="1"/>
  <c r="G11" i="1"/>
  <c r="F11" i="1"/>
  <c r="I11" i="1" s="1"/>
  <c r="E11" i="1"/>
  <c r="D11" i="1"/>
  <c r="H11" i="1" s="1"/>
  <c r="G10" i="1"/>
  <c r="F10" i="1"/>
  <c r="I10" i="1" s="1"/>
  <c r="E10" i="1"/>
  <c r="D10" i="1"/>
  <c r="H10" i="1" s="1"/>
  <c r="G9" i="1"/>
  <c r="F9" i="1"/>
  <c r="I9" i="1" s="1"/>
  <c r="E9" i="1"/>
  <c r="D9" i="1"/>
  <c r="H9" i="1" s="1"/>
  <c r="G8" i="1"/>
  <c r="F8" i="1"/>
  <c r="I8" i="1" s="1"/>
  <c r="E8" i="1"/>
  <c r="D8" i="1"/>
  <c r="H8" i="1" s="1"/>
  <c r="G7" i="1"/>
  <c r="F7" i="1"/>
  <c r="I7" i="1" s="1"/>
  <c r="E7" i="1"/>
  <c r="D7" i="1"/>
  <c r="H7" i="1" s="1"/>
  <c r="G6" i="1"/>
  <c r="F6" i="1"/>
  <c r="I6" i="1" s="1"/>
  <c r="E6" i="1"/>
  <c r="D6" i="1"/>
  <c r="H6" i="1" s="1"/>
  <c r="G5" i="1"/>
  <c r="F5" i="1"/>
  <c r="I5" i="1" s="1"/>
  <c r="E5" i="1"/>
  <c r="D5" i="1"/>
  <c r="H5" i="1" s="1"/>
  <c r="H13" i="1" l="1"/>
  <c r="H14" i="1"/>
  <c r="H15" i="1"/>
  <c r="H16" i="1"/>
  <c r="H17" i="1"/>
</calcChain>
</file>

<file path=xl/sharedStrings.xml><?xml version="1.0" encoding="utf-8"?>
<sst xmlns="http://schemas.openxmlformats.org/spreadsheetml/2006/main" count="36" uniqueCount="36">
  <si>
    <t>Siltumenerģijas patēriņš Auces pilsētas daudzdzīvokļu dzīvojamās mājās</t>
  </si>
  <si>
    <t>2013.g.</t>
  </si>
  <si>
    <t>Daudzdzīvokļu dzīv.māja</t>
  </si>
  <si>
    <t>Siltumenerģijas patēriņš (mwh)</t>
  </si>
  <si>
    <t>Kopā</t>
  </si>
  <si>
    <t>Dzīvokļu apkurei</t>
  </si>
  <si>
    <t>Koplietošanas telpu apsildei</t>
  </si>
  <si>
    <t>Ūdens uzsildīšanai</t>
  </si>
  <si>
    <t>Siltā ūdens cirkulācijai</t>
  </si>
  <si>
    <t>Apkurei</t>
  </si>
  <si>
    <t>Siltajam ūdenim</t>
  </si>
  <si>
    <t xml:space="preserve">Vītiņu 2 </t>
  </si>
  <si>
    <t>Vītiņu 19</t>
  </si>
  <si>
    <t>Vītiņu 19a - 1</t>
  </si>
  <si>
    <t>Vītiņu 19a - 2</t>
  </si>
  <si>
    <t>Vītiņu 19a - 4</t>
  </si>
  <si>
    <t>Skolas 15</t>
  </si>
  <si>
    <t>Skolas 9</t>
  </si>
  <si>
    <t xml:space="preserve">Vītiņu 4a  </t>
  </si>
  <si>
    <t xml:space="preserve">Vītiņu 4b  </t>
  </si>
  <si>
    <t>Vītiņu 4c</t>
  </si>
  <si>
    <t>Vītiņu 1</t>
  </si>
  <si>
    <t xml:space="preserve">O.Kalpaka 6 </t>
  </si>
  <si>
    <t>O.Kalpaka 4</t>
  </si>
  <si>
    <t xml:space="preserve">Raiņa 35    </t>
  </si>
  <si>
    <t xml:space="preserve">Raiņa 33   </t>
  </si>
  <si>
    <t>Miera 4 a</t>
  </si>
  <si>
    <t>Miera 4</t>
  </si>
  <si>
    <t>Raiņa 20</t>
  </si>
  <si>
    <t>Raiņa16 a</t>
  </si>
  <si>
    <t xml:space="preserve">Bēnes 3 - 1      </t>
  </si>
  <si>
    <t xml:space="preserve">Bēnes 3 - 2      </t>
  </si>
  <si>
    <r>
      <t xml:space="preserve">Vītiņu 19a - 3 </t>
    </r>
    <r>
      <rPr>
        <b/>
        <sz val="11"/>
        <rFont val="Times New Roman"/>
        <family val="1"/>
        <charset val="186"/>
      </rPr>
      <t xml:space="preserve"> </t>
    </r>
  </si>
  <si>
    <r>
      <t>Apkurināmā platība (m</t>
    </r>
    <r>
      <rPr>
        <b/>
        <sz val="11"/>
        <color theme="1"/>
        <rFont val="Calibri"/>
        <family val="2"/>
        <charset val="186"/>
      </rPr>
      <t>²)</t>
    </r>
  </si>
  <si>
    <t>Informācijas avots: SIA "Auces komunālie pakalpojumi"</t>
  </si>
  <si>
    <t>Publicētājs: ZREA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</si>
</sst>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name val="Times New Roman"/>
      <family val="1"/>
    </font>
    <font>
      <sz val="11"/>
      <name val="Belwe Lt TL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</font>
    <font>
      <i/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4" fillId="2" borderId="5" xfId="0" applyNumberFormat="1" applyFont="1" applyFill="1" applyBorder="1"/>
    <xf numFmtId="164" fontId="4" fillId="2" borderId="1" xfId="0" applyNumberFormat="1" applyFont="1" applyFill="1" applyBorder="1"/>
    <xf numFmtId="164" fontId="4" fillId="2" borderId="10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2" fontId="2" fillId="2" borderId="4" xfId="0" applyNumberFormat="1" applyFont="1" applyFill="1" applyBorder="1"/>
    <xf numFmtId="164" fontId="3" fillId="2" borderId="0" xfId="0" applyNumberFormat="1" applyFont="1" applyFill="1" applyBorder="1" applyAlignment="1">
      <alignment wrapText="1"/>
    </xf>
    <xf numFmtId="164" fontId="1" fillId="2" borderId="1" xfId="0" applyNumberFormat="1" applyFont="1" applyFill="1" applyBorder="1"/>
    <xf numFmtId="164" fontId="5" fillId="2" borderId="0" xfId="0" applyNumberFormat="1" applyFont="1" applyFill="1" applyBorder="1" applyAlignment="1">
      <alignment wrapText="1"/>
    </xf>
    <xf numFmtId="0" fontId="2" fillId="3" borderId="6" xfId="0" applyFont="1" applyFill="1" applyBorder="1" applyAlignment="1"/>
    <xf numFmtId="0" fontId="2" fillId="3" borderId="7" xfId="0" applyFont="1" applyFill="1" applyBorder="1" applyAlignment="1"/>
    <xf numFmtId="2" fontId="2" fillId="2" borderId="8" xfId="0" applyNumberFormat="1" applyFont="1" applyFill="1" applyBorder="1"/>
    <xf numFmtId="0" fontId="2" fillId="3" borderId="1" xfId="0" applyFont="1" applyFill="1" applyBorder="1"/>
    <xf numFmtId="0" fontId="4" fillId="2" borderId="1" xfId="0" applyFont="1" applyFill="1" applyBorder="1"/>
    <xf numFmtId="2" fontId="2" fillId="3" borderId="8" xfId="0" applyNumberFormat="1" applyFont="1" applyFill="1" applyBorder="1"/>
    <xf numFmtId="0" fontId="2" fillId="3" borderId="9" xfId="0" applyFont="1" applyFill="1" applyBorder="1"/>
    <xf numFmtId="164" fontId="1" fillId="2" borderId="10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1" fillId="2" borderId="10" xfId="0" applyNumberFormat="1" applyFont="1" applyFill="1" applyBorder="1"/>
    <xf numFmtId="164" fontId="0" fillId="2" borderId="12" xfId="0" applyNumberFormat="1" applyFont="1" applyFill="1" applyBorder="1"/>
    <xf numFmtId="164" fontId="0" fillId="2" borderId="1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164" fontId="4" fillId="2" borderId="10" xfId="0" applyNumberFormat="1" applyFont="1" applyFill="1" applyBorder="1" applyAlignment="1">
      <alignment horizontal="right" vertical="center"/>
    </xf>
    <xf numFmtId="0" fontId="7" fillId="0" borderId="1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gne/AppData/Local/Microsoft/Windows/Temporary%20Internet%20Files/Content.Outlook/ENLE9ZLU/DARBS/Tehnisk&#257;s%20specifik&#257;cijas/Siltuma%20un%20&#363;dens%20skait&#299;t&#257;ji%202013/Siltuma%20un%20&#363;dens%20skait&#299;t&#257;ji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2013"/>
      <sheetName val="nov 2013"/>
      <sheetName val="okt 2013"/>
      <sheetName val="okt (2)"/>
      <sheetName val="okt (1)"/>
      <sheetName val="sep 2013"/>
      <sheetName val="aug 2013"/>
      <sheetName val="jul 2013"/>
      <sheetName val="jun 2013"/>
      <sheetName val="mai 2013"/>
      <sheetName val="mai (3)"/>
      <sheetName val="mai (2)"/>
      <sheetName val="mai (1)"/>
      <sheetName val="apr 2013"/>
      <sheetName val="mar 2013"/>
      <sheetName val="feb 2013"/>
      <sheetName val="jan 2013"/>
    </sheetNames>
    <sheetDataSet>
      <sheetData sheetId="0">
        <row r="4">
          <cell r="P4">
            <v>7.6163880800000152</v>
          </cell>
          <cell r="Q4">
            <v>2.3657719200000047</v>
          </cell>
          <cell r="R4">
            <v>0.79083999999999999</v>
          </cell>
          <cell r="S4">
            <v>0.84399999999999997</v>
          </cell>
        </row>
        <row r="5">
          <cell r="P5">
            <v>29.335824000000034</v>
          </cell>
          <cell r="Q5">
            <v>9.1121760000000087</v>
          </cell>
          <cell r="R5">
            <v>2.6989999999999998</v>
          </cell>
          <cell r="S5">
            <v>3.4380000000000002</v>
          </cell>
        </row>
        <row r="6">
          <cell r="P6">
            <v>17.207264999999943</v>
          </cell>
          <cell r="Q6">
            <v>5.8897349999999804</v>
          </cell>
          <cell r="R6">
            <v>1.302</v>
          </cell>
          <cell r="S6">
            <v>2.1619999999999999</v>
          </cell>
        </row>
        <row r="7">
          <cell r="P7">
            <v>18.022464847999967</v>
          </cell>
          <cell r="Q7">
            <v>5.5609751519999904</v>
          </cell>
          <cell r="R7">
            <v>1.3025599999999999</v>
          </cell>
          <cell r="S7">
            <v>2.5870000000000002</v>
          </cell>
        </row>
        <row r="8">
          <cell r="P8">
            <v>17.306927232000071</v>
          </cell>
          <cell r="Q8">
            <v>5.2516327680000217</v>
          </cell>
          <cell r="R8">
            <v>1.0234400000000001</v>
          </cell>
          <cell r="S8">
            <v>2.2410000000000001</v>
          </cell>
        </row>
        <row r="9">
          <cell r="P9">
            <v>16.08194367000003</v>
          </cell>
          <cell r="Q9">
            <v>6.048156330000011</v>
          </cell>
          <cell r="R9">
            <v>1.5119</v>
          </cell>
          <cell r="S9">
            <v>2.0870000000000002</v>
          </cell>
        </row>
        <row r="10">
          <cell r="P10">
            <v>27.297072320000019</v>
          </cell>
          <cell r="Q10">
            <v>4.1511676800000021</v>
          </cell>
          <cell r="R10">
            <v>4.0937600000000005</v>
          </cell>
          <cell r="S10">
            <v>4.3129999999999997</v>
          </cell>
        </row>
        <row r="11">
          <cell r="P11">
            <v>1.4663895999999932</v>
          </cell>
          <cell r="Q11">
            <v>9.1610399999999578E-2</v>
          </cell>
        </row>
        <row r="14">
          <cell r="P14">
            <v>5.303648000000047</v>
          </cell>
          <cell r="Q14">
            <v>2.2729920000000203</v>
          </cell>
          <cell r="R14">
            <v>0.83735999999999999</v>
          </cell>
          <cell r="S14">
            <v>0.88600000000000001</v>
          </cell>
        </row>
        <row r="15">
          <cell r="P15">
            <v>11.885720000000083</v>
          </cell>
          <cell r="Q15">
            <v>5.093880000000035</v>
          </cell>
          <cell r="R15">
            <v>0.9304</v>
          </cell>
          <cell r="S15">
            <v>1.71</v>
          </cell>
        </row>
        <row r="16">
          <cell r="P16">
            <v>15.74523999999996</v>
          </cell>
          <cell r="Q16">
            <v>6.7479599999999831</v>
          </cell>
          <cell r="R16">
            <v>1.8608</v>
          </cell>
          <cell r="S16">
            <v>1.206</v>
          </cell>
        </row>
        <row r="17">
          <cell r="P17">
            <v>13.959406079999919</v>
          </cell>
          <cell r="Q17">
            <v>4.6036339199999716</v>
          </cell>
          <cell r="R17">
            <v>1.06996</v>
          </cell>
          <cell r="S17">
            <v>1.4870000000000001</v>
          </cell>
        </row>
        <row r="18">
          <cell r="P18">
            <v>5.3102000000000089</v>
          </cell>
          <cell r="Q18">
            <v>2.2758000000000038</v>
          </cell>
        </row>
        <row r="19">
          <cell r="P19">
            <v>14.633210199999974</v>
          </cell>
          <cell r="Q19">
            <v>2.4257897999999956</v>
          </cell>
        </row>
        <row r="21">
          <cell r="P21">
            <v>8.5687344000000447</v>
          </cell>
          <cell r="Q21">
            <v>2.2942656000000121</v>
          </cell>
        </row>
        <row r="22">
          <cell r="P22">
            <v>9.0104000000000681</v>
          </cell>
          <cell r="Q22">
            <v>3.8616000000000295</v>
          </cell>
          <cell r="R22">
            <v>2.0009999999999999</v>
          </cell>
          <cell r="S22">
            <v>1.9690000000000001</v>
          </cell>
        </row>
        <row r="23">
          <cell r="P23">
            <v>21.777482912000121</v>
          </cell>
          <cell r="Q23">
            <v>4.1882770880000235</v>
          </cell>
          <cell r="R23">
            <v>1.7212400000000001</v>
          </cell>
          <cell r="S23">
            <v>1.653</v>
          </cell>
        </row>
        <row r="24">
          <cell r="P24">
            <v>5.3950399999999545</v>
          </cell>
          <cell r="Q24">
            <v>2.3121599999999805</v>
          </cell>
          <cell r="R24">
            <v>0.69780000000000009</v>
          </cell>
          <cell r="S24">
            <v>0.91500000000000004</v>
          </cell>
        </row>
        <row r="25">
          <cell r="P25">
            <v>6.7015428960000074</v>
          </cell>
          <cell r="Q25">
            <v>2.2733371040000021</v>
          </cell>
          <cell r="R25">
            <v>0.27911999999999998</v>
          </cell>
          <cell r="S25">
            <v>0.48599999999999999</v>
          </cell>
        </row>
        <row r="26">
          <cell r="P26">
            <v>4.0061495999999925</v>
          </cell>
          <cell r="Q26">
            <v>0.30987039999999949</v>
          </cell>
          <cell r="R26">
            <v>0.16800000000000001</v>
          </cell>
          <cell r="S26">
            <v>0.24199999999999999</v>
          </cell>
        </row>
        <row r="27">
          <cell r="P27">
            <v>11.838058499999883</v>
          </cell>
          <cell r="Q27">
            <v>3.9460194999999612</v>
          </cell>
          <cell r="R27">
            <v>0.34192200000000372</v>
          </cell>
          <cell r="S27">
            <v>1.39</v>
          </cell>
        </row>
        <row r="28">
          <cell r="P28">
            <v>6.1259527499999891</v>
          </cell>
          <cell r="Q28">
            <v>2.0419842499999956</v>
          </cell>
          <cell r="R28">
            <v>0.35006299999999629</v>
          </cell>
          <cell r="S28">
            <v>1.204</v>
          </cell>
        </row>
      </sheetData>
      <sheetData sheetId="1">
        <row r="4">
          <cell r="P4">
            <v>7.0453823999999878</v>
          </cell>
          <cell r="Q4">
            <v>0.53029759999999915</v>
          </cell>
          <cell r="R4">
            <v>0.74432000000000009</v>
          </cell>
          <cell r="S4">
            <v>0.84399999999999997</v>
          </cell>
        </row>
        <row r="5">
          <cell r="P5">
            <v>21.51125900000029</v>
          </cell>
          <cell r="Q5">
            <v>6.6817410000000912</v>
          </cell>
          <cell r="R5">
            <v>2.6989999999999998</v>
          </cell>
          <cell r="S5">
            <v>3.4380000000000002</v>
          </cell>
        </row>
        <row r="6">
          <cell r="P6">
            <v>13.316129999999976</v>
          </cell>
          <cell r="Q6">
            <v>4.5578699999999914</v>
          </cell>
          <cell r="R6">
            <v>1.302</v>
          </cell>
          <cell r="S6">
            <v>2.1619999999999999</v>
          </cell>
        </row>
        <row r="7">
          <cell r="P7">
            <v>12.974486725599942</v>
          </cell>
          <cell r="Q7">
            <v>4.0033812743999828</v>
          </cell>
          <cell r="R7">
            <v>1.1211319999999958</v>
          </cell>
          <cell r="S7">
            <v>2.5870000000000002</v>
          </cell>
        </row>
        <row r="8">
          <cell r="P8">
            <v>13.183994431999878</v>
          </cell>
          <cell r="Q8">
            <v>4.0005655679999634</v>
          </cell>
          <cell r="R8">
            <v>1.0234400000000001</v>
          </cell>
          <cell r="S8">
            <v>2.2410000000000001</v>
          </cell>
        </row>
        <row r="9">
          <cell r="P9">
            <v>11.964970160000046</v>
          </cell>
          <cell r="Q9">
            <v>4.4998298400000172</v>
          </cell>
          <cell r="R9">
            <v>1.6282000000000001</v>
          </cell>
          <cell r="S9">
            <v>2.0870000000000002</v>
          </cell>
        </row>
        <row r="10">
          <cell r="P10">
            <v>21.205413599999861</v>
          </cell>
          <cell r="Q10">
            <v>3.2247863999999788</v>
          </cell>
          <cell r="S10">
            <v>4.3129999999999997</v>
          </cell>
        </row>
        <row r="11">
          <cell r="P11">
            <v>1.3487395999999932</v>
          </cell>
          <cell r="Q11">
            <v>8.4260399999999583E-2</v>
          </cell>
        </row>
        <row r="14">
          <cell r="P14">
            <v>3.8966479999999741</v>
          </cell>
          <cell r="Q14">
            <v>1.6699919999999888</v>
          </cell>
          <cell r="R14">
            <v>0.83735999999999999</v>
          </cell>
          <cell r="S14">
            <v>0.88600000000000001</v>
          </cell>
        </row>
        <row r="15">
          <cell r="P15">
            <v>9.5903359999999243</v>
          </cell>
          <cell r="Q15">
            <v>4.1101439999999672</v>
          </cell>
          <cell r="R15">
            <v>1.2095199999999999</v>
          </cell>
          <cell r="S15">
            <v>1.71</v>
          </cell>
        </row>
        <row r="16">
          <cell r="P16">
            <v>11.794496000000011</v>
          </cell>
          <cell r="Q16">
            <v>5.0547840000000051</v>
          </cell>
          <cell r="R16">
            <v>1.67472</v>
          </cell>
          <cell r="S16">
            <v>1.206</v>
          </cell>
        </row>
        <row r="17">
          <cell r="P17">
            <v>10.753600000000034</v>
          </cell>
          <cell r="Q17">
            <v>3.5464000000000113</v>
          </cell>
          <cell r="R17">
            <v>1.163</v>
          </cell>
          <cell r="S17">
            <v>1.4870000000000001</v>
          </cell>
        </row>
        <row r="18">
          <cell r="P18">
            <v>3.8591000000000233</v>
          </cell>
          <cell r="Q18">
            <v>1.6539000000000101</v>
          </cell>
        </row>
        <row r="19">
          <cell r="P19">
            <v>12.15931499999996</v>
          </cell>
          <cell r="Q19">
            <v>2.0156849999999933</v>
          </cell>
        </row>
        <row r="21">
          <cell r="P21">
            <v>6.7813135999999847</v>
          </cell>
          <cell r="Q21">
            <v>1.8156863999999957</v>
          </cell>
        </row>
        <row r="22">
          <cell r="P22">
            <v>6.028399999999916</v>
          </cell>
          <cell r="Q22">
            <v>2.5835999999999641</v>
          </cell>
          <cell r="R22">
            <v>2.0009999999999999</v>
          </cell>
          <cell r="S22">
            <v>1.9690000000000001</v>
          </cell>
        </row>
        <row r="23">
          <cell r="P23">
            <v>16.653394939999909</v>
          </cell>
          <cell r="Q23">
            <v>3.2028050599999824</v>
          </cell>
          <cell r="R23">
            <v>1.8608</v>
          </cell>
          <cell r="S23">
            <v>1.653</v>
          </cell>
        </row>
        <row r="24">
          <cell r="P24">
            <v>3.7804760000001205</v>
          </cell>
          <cell r="Q24">
            <v>1.6202040000000517</v>
          </cell>
          <cell r="R24">
            <v>0.74432000000000009</v>
          </cell>
          <cell r="S24">
            <v>0.91500000000000004</v>
          </cell>
        </row>
        <row r="25">
          <cell r="P25">
            <v>5.1013349279999556</v>
          </cell>
          <cell r="Q25">
            <v>1.7305050719999853</v>
          </cell>
          <cell r="R25">
            <v>0.37216000000000005</v>
          </cell>
          <cell r="S25">
            <v>0.48599999999999999</v>
          </cell>
        </row>
        <row r="26">
          <cell r="P26">
            <v>2.9171940000000025</v>
          </cell>
          <cell r="Q26">
            <v>0.22790600000000025</v>
          </cell>
          <cell r="R26">
            <v>0.16800000000000001</v>
          </cell>
          <cell r="S26">
            <v>0.24199999999999999</v>
          </cell>
        </row>
        <row r="27">
          <cell r="P27">
            <v>9.376674000000099</v>
          </cell>
          <cell r="Q27">
            <v>3.1255580000000331</v>
          </cell>
          <cell r="R27">
            <v>0.39076799999999634</v>
          </cell>
          <cell r="S27">
            <v>1.39</v>
          </cell>
        </row>
        <row r="28">
          <cell r="P28">
            <v>4.7616067499999692</v>
          </cell>
          <cell r="Q28">
            <v>1.5872022499999898</v>
          </cell>
          <cell r="R28">
            <v>0.41519100000000186</v>
          </cell>
          <cell r="S28">
            <v>1.204</v>
          </cell>
        </row>
      </sheetData>
      <sheetData sheetId="2">
        <row r="4">
          <cell r="P4">
            <v>3.6064842000000108</v>
          </cell>
          <cell r="Q4">
            <v>0.27145580000000091</v>
          </cell>
          <cell r="R4">
            <v>0.72106000000000003</v>
          </cell>
          <cell r="S4">
            <v>0.84399999999999997</v>
          </cell>
        </row>
        <row r="5">
          <cell r="P5">
            <v>14.844164999999728</v>
          </cell>
          <cell r="Q5">
            <v>4.6108349999999163</v>
          </cell>
          <cell r="R5">
            <v>2.6989999999999998</v>
          </cell>
          <cell r="S5">
            <v>3.4380000000000002</v>
          </cell>
        </row>
        <row r="6">
          <cell r="P6">
            <v>7.2868450000000875</v>
          </cell>
          <cell r="Q6">
            <v>2.4941550000000303</v>
          </cell>
          <cell r="R6">
            <v>1.302</v>
          </cell>
          <cell r="S6">
            <v>2.1619999999999999</v>
          </cell>
        </row>
        <row r="7">
          <cell r="P7">
            <v>6.5324121679999454</v>
          </cell>
          <cell r="Q7">
            <v>2.015627831999983</v>
          </cell>
          <cell r="R7">
            <v>1.06996</v>
          </cell>
          <cell r="S7">
            <v>2.5870000000000002</v>
          </cell>
        </row>
        <row r="8">
          <cell r="P8">
            <v>7.2899957760000209</v>
          </cell>
          <cell r="Q8">
            <v>2.2120842240000065</v>
          </cell>
          <cell r="R8">
            <v>0.97692000000000012</v>
          </cell>
          <cell r="S8">
            <v>2.2410000000000001</v>
          </cell>
        </row>
        <row r="9">
          <cell r="P9">
            <v>7.4711154959999604</v>
          </cell>
          <cell r="Q9">
            <v>2.8097645039999852</v>
          </cell>
          <cell r="R9">
            <v>1.4421200000000001</v>
          </cell>
          <cell r="S9">
            <v>2.0870000000000002</v>
          </cell>
        </row>
        <row r="10">
          <cell r="P10">
            <v>12.262513759999965</v>
          </cell>
          <cell r="Q10">
            <v>1.8648062399999945</v>
          </cell>
          <cell r="R10">
            <v>3.9076800000000005</v>
          </cell>
          <cell r="S10">
            <v>4.3129999999999997</v>
          </cell>
        </row>
        <row r="11">
          <cell r="P11">
            <v>0.37647999999997861</v>
          </cell>
          <cell r="Q11">
            <v>2.3519999999998664E-2</v>
          </cell>
        </row>
        <row r="14">
          <cell r="P14">
            <v>2.3423400000000445</v>
          </cell>
          <cell r="Q14">
            <v>1.0038600000000191</v>
          </cell>
          <cell r="R14">
            <v>0.69780000000000009</v>
          </cell>
          <cell r="S14">
            <v>0.88600000000000001</v>
          </cell>
        </row>
        <row r="15">
          <cell r="P15">
            <v>6.2198734400001197</v>
          </cell>
          <cell r="Q15">
            <v>0.89668656000001712</v>
          </cell>
          <cell r="R15">
            <v>1.0234400000000001</v>
          </cell>
          <cell r="S15">
            <v>1.71</v>
          </cell>
        </row>
        <row r="16">
          <cell r="P16">
            <v>6.8591880000001337</v>
          </cell>
          <cell r="Q16">
            <v>2.9396520000000574</v>
          </cell>
          <cell r="R16">
            <v>1.5351600000000001</v>
          </cell>
          <cell r="S16">
            <v>1.206</v>
          </cell>
        </row>
        <row r="17">
          <cell r="P17">
            <v>6.1912460799999725</v>
          </cell>
          <cell r="Q17">
            <v>2.041793919999991</v>
          </cell>
          <cell r="R17">
            <v>1.06996</v>
          </cell>
          <cell r="S17">
            <v>1.4870000000000001</v>
          </cell>
        </row>
        <row r="18">
          <cell r="P18">
            <v>2.2868999999999571</v>
          </cell>
          <cell r="Q18">
            <v>0.98009999999998165</v>
          </cell>
        </row>
        <row r="19">
          <cell r="P19">
            <v>6.765468600000049</v>
          </cell>
          <cell r="Q19">
            <v>1.1215314000000081</v>
          </cell>
        </row>
        <row r="21">
          <cell r="P21">
            <v>4.7383215999999591</v>
          </cell>
          <cell r="Q21">
            <v>1.2686783999999891</v>
          </cell>
        </row>
        <row r="22">
          <cell r="P22">
            <v>3.1703000000001755</v>
          </cell>
          <cell r="Q22">
            <v>1.3587000000000753</v>
          </cell>
          <cell r="R22">
            <v>2.0009999999999999</v>
          </cell>
          <cell r="S22">
            <v>1.9690000000000001</v>
          </cell>
        </row>
        <row r="23">
          <cell r="P23">
            <v>10.309166208000015</v>
          </cell>
          <cell r="Q23">
            <v>1.982673792000003</v>
          </cell>
          <cell r="R23">
            <v>1.5351600000000001</v>
          </cell>
          <cell r="S23">
            <v>1.653</v>
          </cell>
        </row>
        <row r="24">
          <cell r="P24">
            <v>2.135475999999866</v>
          </cell>
          <cell r="Q24">
            <v>0.91520399999994262</v>
          </cell>
          <cell r="R24">
            <v>0.74432000000000009</v>
          </cell>
          <cell r="S24">
            <v>0.91500000000000004</v>
          </cell>
        </row>
        <row r="25">
          <cell r="P25">
            <v>3.1151129280000642</v>
          </cell>
          <cell r="Q25">
            <v>1.0567270720000221</v>
          </cell>
          <cell r="R25">
            <v>0.37216000000000005</v>
          </cell>
          <cell r="S25">
            <v>0.48599999999999999</v>
          </cell>
        </row>
        <row r="26">
          <cell r="P26">
            <v>2.0767158000000032</v>
          </cell>
          <cell r="Q26">
            <v>0.16464420000000024</v>
          </cell>
          <cell r="R26">
            <v>0.16800000000000001</v>
          </cell>
          <cell r="S26">
            <v>0.24199999999999999</v>
          </cell>
        </row>
        <row r="27">
          <cell r="P27">
            <v>5.8772699999999309</v>
          </cell>
          <cell r="Q27">
            <v>1.9590899999999769</v>
          </cell>
          <cell r="R27">
            <v>0.32563999999999999</v>
          </cell>
          <cell r="S27">
            <v>1.39</v>
          </cell>
        </row>
        <row r="28">
          <cell r="P28">
            <v>3.3224625000000403</v>
          </cell>
          <cell r="Q28">
            <v>1.1074875000000135</v>
          </cell>
          <cell r="R28">
            <v>0.40705000000000002</v>
          </cell>
          <cell r="S28">
            <v>1.204</v>
          </cell>
        </row>
      </sheetData>
      <sheetData sheetId="3"/>
      <sheetData sheetId="4"/>
      <sheetData sheetId="5">
        <row r="4">
          <cell r="R4">
            <v>0.76758000000000004</v>
          </cell>
          <cell r="S4">
            <v>1.2214199999999757</v>
          </cell>
        </row>
        <row r="5">
          <cell r="R5">
            <v>3.0703200000000002</v>
          </cell>
          <cell r="S5">
            <v>8.9386800000000139</v>
          </cell>
        </row>
        <row r="6">
          <cell r="R6">
            <v>1.5072480000000044</v>
          </cell>
          <cell r="S6">
            <v>3.9257519999999886</v>
          </cell>
        </row>
        <row r="7">
          <cell r="R7">
            <v>1.0234400000000001</v>
          </cell>
          <cell r="S7">
            <v>4.6065600000001092</v>
          </cell>
        </row>
        <row r="8">
          <cell r="R8">
            <v>1.0932200000000001</v>
          </cell>
          <cell r="S8">
            <v>4.4947800000001923</v>
          </cell>
        </row>
        <row r="9">
          <cell r="R9">
            <v>1.69798</v>
          </cell>
          <cell r="S9">
            <v>4.2460199999999597</v>
          </cell>
        </row>
        <row r="10">
          <cell r="R10">
            <v>4.6054800000000009</v>
          </cell>
          <cell r="S10">
            <v>7.9555200000001483</v>
          </cell>
        </row>
        <row r="14">
          <cell r="R14">
            <v>0.79083999999999999</v>
          </cell>
          <cell r="S14">
            <v>1.2491599999999636</v>
          </cell>
        </row>
        <row r="15">
          <cell r="R15">
            <v>1.06996</v>
          </cell>
          <cell r="S15">
            <v>1.780039999999909</v>
          </cell>
        </row>
        <row r="16">
          <cell r="R16">
            <v>1.67472</v>
          </cell>
          <cell r="S16">
            <v>2.0352799999998092</v>
          </cell>
        </row>
        <row r="17">
          <cell r="R17">
            <v>1.163</v>
          </cell>
          <cell r="S17">
            <v>2.3569999999999816</v>
          </cell>
        </row>
        <row r="22">
          <cell r="R22">
            <v>2.3725200000000002</v>
          </cell>
          <cell r="S22">
            <v>3.0614799999997415</v>
          </cell>
        </row>
        <row r="23">
          <cell r="R23">
            <v>1.76776</v>
          </cell>
          <cell r="S23">
            <v>3.382240000000091</v>
          </cell>
        </row>
        <row r="24">
          <cell r="Q24">
            <v>0</v>
          </cell>
          <cell r="R24">
            <v>0.79083999999999999</v>
          </cell>
          <cell r="S24">
            <v>1.9091600000000455</v>
          </cell>
        </row>
        <row r="25">
          <cell r="R25">
            <v>0.4652</v>
          </cell>
          <cell r="S25">
            <v>0.84479999999994537</v>
          </cell>
        </row>
        <row r="26">
          <cell r="R26">
            <v>0.12560399999999999</v>
          </cell>
          <cell r="S26">
            <v>0.43639600000001183</v>
          </cell>
        </row>
        <row r="27">
          <cell r="R27">
            <v>0.36634500000000003</v>
          </cell>
          <cell r="S27">
            <v>3.0906550000001074</v>
          </cell>
        </row>
        <row r="28">
          <cell r="R28">
            <v>0.56986999999999999</v>
          </cell>
          <cell r="S28">
            <v>2.496130000000031</v>
          </cell>
        </row>
      </sheetData>
      <sheetData sheetId="6">
        <row r="4">
          <cell r="R4">
            <v>1.0606559999999978</v>
          </cell>
          <cell r="S4">
            <v>0.43634400000001627</v>
          </cell>
        </row>
        <row r="5">
          <cell r="R5">
            <v>2.9772800000000004</v>
          </cell>
          <cell r="S5">
            <v>6.0537199999999487</v>
          </cell>
        </row>
        <row r="6">
          <cell r="R6">
            <v>1.2095199999999999</v>
          </cell>
          <cell r="S6">
            <v>2.8954800000000183</v>
          </cell>
        </row>
        <row r="7">
          <cell r="R7">
            <v>1.0234400000000001</v>
          </cell>
          <cell r="S7">
            <v>3.3915599999999637</v>
          </cell>
        </row>
        <row r="8">
          <cell r="R8">
            <v>0.97692000000000012</v>
          </cell>
          <cell r="S8">
            <v>3.4940800000000034</v>
          </cell>
        </row>
        <row r="9">
          <cell r="R9">
            <v>1.2095199999999999</v>
          </cell>
          <cell r="S9">
            <v>3.2154799999999546</v>
          </cell>
        </row>
        <row r="10">
          <cell r="R10">
            <v>4.1867999999999999</v>
          </cell>
          <cell r="S10">
            <v>5.6781999999997819</v>
          </cell>
        </row>
        <row r="14">
          <cell r="R14">
            <v>0.60475999999999996</v>
          </cell>
          <cell r="S14">
            <v>0.84524000000004551</v>
          </cell>
        </row>
        <row r="15">
          <cell r="R15">
            <v>1.0234400000000001</v>
          </cell>
          <cell r="S15">
            <v>1.1765600000000453</v>
          </cell>
        </row>
        <row r="16">
          <cell r="R16">
            <v>1.5351600000000001</v>
          </cell>
          <cell r="S16">
            <v>1.3148400000001363</v>
          </cell>
        </row>
        <row r="17">
          <cell r="R17">
            <v>0.83735999999999999</v>
          </cell>
          <cell r="S17">
            <v>1.7126399999999546</v>
          </cell>
        </row>
        <row r="22">
          <cell r="R22">
            <v>1.9073200000000001</v>
          </cell>
          <cell r="S22">
            <v>2.2096800000001888</v>
          </cell>
        </row>
        <row r="23">
          <cell r="R23">
            <v>1.25604</v>
          </cell>
          <cell r="S23">
            <v>2.5439600000001819</v>
          </cell>
        </row>
        <row r="24">
          <cell r="Q24">
            <v>0</v>
          </cell>
          <cell r="R24">
            <v>0.74432000000000009</v>
          </cell>
          <cell r="S24">
            <v>1.3456800000001454</v>
          </cell>
        </row>
        <row r="25">
          <cell r="R25">
            <v>0.37216000000000005</v>
          </cell>
          <cell r="S25">
            <v>0.61784000000000905</v>
          </cell>
        </row>
        <row r="26">
          <cell r="R26">
            <v>0.16747200000000001</v>
          </cell>
          <cell r="S26">
            <v>0.24352800000000135</v>
          </cell>
        </row>
        <row r="27">
          <cell r="R27">
            <v>0.32563999999999999</v>
          </cell>
          <cell r="S27">
            <v>2.17335999999991</v>
          </cell>
        </row>
        <row r="28">
          <cell r="R28">
            <v>0.529165</v>
          </cell>
          <cell r="S28">
            <v>1.7948349999999555</v>
          </cell>
        </row>
      </sheetData>
      <sheetData sheetId="7">
        <row r="4">
          <cell r="R4">
            <v>0.37216000000000005</v>
          </cell>
          <cell r="S4">
            <v>1.5758400000000075</v>
          </cell>
        </row>
        <row r="5">
          <cell r="R5">
            <v>3.2098800000000001</v>
          </cell>
          <cell r="S5">
            <v>7.5151200000003637</v>
          </cell>
        </row>
        <row r="6">
          <cell r="R6">
            <v>1.2095199999999999</v>
          </cell>
          <cell r="S6">
            <v>3.5764799999998309</v>
          </cell>
        </row>
        <row r="7">
          <cell r="R7">
            <v>0.79083999999999999</v>
          </cell>
          <cell r="S7">
            <v>4.1981600000000325</v>
          </cell>
        </row>
        <row r="8">
          <cell r="R8">
            <v>1.0606560000000085</v>
          </cell>
          <cell r="S8">
            <v>4.107343999999884</v>
          </cell>
        </row>
        <row r="9">
          <cell r="R9">
            <v>1.2653439999999916</v>
          </cell>
          <cell r="S9">
            <v>3.9166560000000246</v>
          </cell>
        </row>
        <row r="10">
          <cell r="R10">
            <v>4.0472400000000004</v>
          </cell>
          <cell r="S10">
            <v>7.0157600000001015</v>
          </cell>
        </row>
        <row r="14">
          <cell r="R14">
            <v>0.60475999999999996</v>
          </cell>
          <cell r="S14">
            <v>1.1252399999999045</v>
          </cell>
        </row>
        <row r="15">
          <cell r="R15">
            <v>0.9304</v>
          </cell>
          <cell r="S15">
            <v>1.5995999999999726</v>
          </cell>
        </row>
        <row r="16">
          <cell r="R16">
            <v>2.0003600000000001</v>
          </cell>
          <cell r="S16">
            <v>1.5396399999999635</v>
          </cell>
        </row>
        <row r="17">
          <cell r="R17">
            <v>1.06996</v>
          </cell>
          <cell r="S17">
            <v>2.5400400000001273</v>
          </cell>
        </row>
        <row r="22">
          <cell r="R22">
            <v>2.4190399999999999</v>
          </cell>
          <cell r="S22">
            <v>2.7649599999997418</v>
          </cell>
        </row>
        <row r="23">
          <cell r="R23">
            <v>1.8142799999999999</v>
          </cell>
          <cell r="S23">
            <v>2.7757199999996907</v>
          </cell>
        </row>
        <row r="24">
          <cell r="Q24">
            <v>0</v>
          </cell>
          <cell r="R24">
            <v>0.74432000000000009</v>
          </cell>
          <cell r="S24">
            <v>1.855679999999909</v>
          </cell>
        </row>
        <row r="25">
          <cell r="R25">
            <v>0.32563999999999999</v>
          </cell>
          <cell r="S25">
            <v>0.83435999999996824</v>
          </cell>
        </row>
        <row r="26">
          <cell r="R26">
            <v>0.12560399999999999</v>
          </cell>
          <cell r="S26">
            <v>0.38039599999997181</v>
          </cell>
        </row>
        <row r="27">
          <cell r="R27">
            <v>0.32563999999999999</v>
          </cell>
          <cell r="S27">
            <v>2.6513600000000892</v>
          </cell>
        </row>
        <row r="28">
          <cell r="R28">
            <v>0.56986999999999999</v>
          </cell>
          <cell r="S28">
            <v>2.2191299999999874</v>
          </cell>
        </row>
      </sheetData>
      <sheetData sheetId="8">
        <row r="4">
          <cell r="R4">
            <v>0.65127999999999997</v>
          </cell>
          <cell r="S4">
            <v>1.2417200000000008</v>
          </cell>
        </row>
        <row r="5">
          <cell r="R5">
            <v>3.1633599999999999</v>
          </cell>
          <cell r="S5">
            <v>7.3226399999998764</v>
          </cell>
        </row>
        <row r="6">
          <cell r="R6">
            <v>1.25604</v>
          </cell>
          <cell r="S6">
            <v>3.6069600000000563</v>
          </cell>
        </row>
        <row r="7">
          <cell r="R7">
            <v>0.88388</v>
          </cell>
          <cell r="S7">
            <v>4.1091199999999386</v>
          </cell>
        </row>
        <row r="8">
          <cell r="R8">
            <v>1.06996</v>
          </cell>
          <cell r="S8">
            <v>4.0230400000000746</v>
          </cell>
        </row>
        <row r="9">
          <cell r="R9">
            <v>1.3025599999999999</v>
          </cell>
          <cell r="S9">
            <v>3.9444400000000712</v>
          </cell>
        </row>
        <row r="10">
          <cell r="R10">
            <v>4.1402799999999997</v>
          </cell>
          <cell r="S10">
            <v>7.0827199999999566</v>
          </cell>
        </row>
        <row r="14">
          <cell r="R14">
            <v>0.69780000000000009</v>
          </cell>
          <cell r="S14">
            <v>1.0822000000000864</v>
          </cell>
        </row>
        <row r="15">
          <cell r="R15">
            <v>1.06996</v>
          </cell>
          <cell r="S15">
            <v>1.530039999999909</v>
          </cell>
        </row>
        <row r="16">
          <cell r="R16">
            <v>1.4421200000000001</v>
          </cell>
          <cell r="S16">
            <v>2.1378799999999272</v>
          </cell>
        </row>
        <row r="17">
          <cell r="R17">
            <v>1.0234400000000001</v>
          </cell>
          <cell r="S17">
            <v>2.7565599999999728</v>
          </cell>
        </row>
        <row r="22">
          <cell r="R22">
            <v>2.0003600000000001</v>
          </cell>
          <cell r="S22">
            <v>2.8556400000002218</v>
          </cell>
        </row>
        <row r="23">
          <cell r="R23">
            <v>1.58168</v>
          </cell>
          <cell r="S23">
            <v>3.1783200000002183</v>
          </cell>
        </row>
        <row r="24">
          <cell r="Q24">
            <v>0</v>
          </cell>
          <cell r="R24">
            <v>0.79083999999999999</v>
          </cell>
          <cell r="S24">
            <v>1.7691599999999454</v>
          </cell>
        </row>
        <row r="25">
          <cell r="R25">
            <v>0.4652</v>
          </cell>
          <cell r="S25">
            <v>0.78479999999999994</v>
          </cell>
        </row>
        <row r="26">
          <cell r="R26">
            <v>0.146538</v>
          </cell>
          <cell r="S26">
            <v>0.34946200000003774</v>
          </cell>
        </row>
        <row r="27">
          <cell r="R27">
            <v>0.32564000000000465</v>
          </cell>
          <cell r="S27">
            <v>2.7163599999999115</v>
          </cell>
        </row>
        <row r="28">
          <cell r="R28">
            <v>0.56986999999999999</v>
          </cell>
          <cell r="S28">
            <v>2.2001299999999819</v>
          </cell>
        </row>
      </sheetData>
      <sheetData sheetId="9">
        <row r="4">
          <cell r="R4">
            <v>0.59173440000000133</v>
          </cell>
          <cell r="S4">
            <v>1.2202655999999821</v>
          </cell>
        </row>
        <row r="5">
          <cell r="P5">
            <v>3.8647781199999613</v>
          </cell>
          <cell r="Q5">
            <v>1.200461879999988</v>
          </cell>
          <cell r="R5">
            <v>2.9307600000000003</v>
          </cell>
          <cell r="S5">
            <v>6.0350000000000001</v>
          </cell>
        </row>
        <row r="6">
          <cell r="R6">
            <v>1.2746480000000042</v>
          </cell>
          <cell r="S6">
            <v>3.5973520000000665</v>
          </cell>
        </row>
        <row r="7">
          <cell r="R7">
            <v>0.90713999999999995</v>
          </cell>
          <cell r="S7">
            <v>4.0938599999999763</v>
          </cell>
        </row>
        <row r="8">
          <cell r="R8">
            <v>1.0792639999999916</v>
          </cell>
          <cell r="S8">
            <v>3.9807359999999541</v>
          </cell>
        </row>
        <row r="9">
          <cell r="R9">
            <v>1.5491160000000084</v>
          </cell>
          <cell r="S9">
            <v>3.6278839999998986</v>
          </cell>
        </row>
        <row r="10">
          <cell r="R10">
            <v>4.4194000000000004</v>
          </cell>
          <cell r="S10">
            <v>8.089600000000015</v>
          </cell>
        </row>
        <row r="11">
          <cell r="P11">
            <v>0.31530200000003422</v>
          </cell>
          <cell r="Q11">
            <v>1.9698000000002141E-2</v>
          </cell>
        </row>
        <row r="14">
          <cell r="R14">
            <v>0.75362400000000218</v>
          </cell>
          <cell r="S14">
            <v>1.0863759999999161</v>
          </cell>
        </row>
        <row r="15">
          <cell r="R15">
            <v>1.0234400000000001</v>
          </cell>
          <cell r="S15">
            <v>1.5565600000001545</v>
          </cell>
        </row>
        <row r="16">
          <cell r="R16">
            <v>1.4886400000000002</v>
          </cell>
          <cell r="S16">
            <v>1.991360000000018</v>
          </cell>
        </row>
        <row r="17">
          <cell r="R17">
            <v>1.0606560000000085</v>
          </cell>
          <cell r="S17">
            <v>2.7393439999999458</v>
          </cell>
        </row>
        <row r="22">
          <cell r="R22">
            <v>1.7026320000000168</v>
          </cell>
          <cell r="S22">
            <v>3.0153679999998304</v>
          </cell>
        </row>
        <row r="23">
          <cell r="R23">
            <v>1.5351600000000001</v>
          </cell>
          <cell r="S23">
            <v>3.1648399999998178</v>
          </cell>
        </row>
        <row r="24">
          <cell r="P24">
            <v>0.13159999999999999</v>
          </cell>
          <cell r="Q24">
            <v>5.6399999999999999E-2</v>
          </cell>
          <cell r="R24">
            <v>0.83735999999999999</v>
          </cell>
          <cell r="S24">
            <v>1.895</v>
          </cell>
        </row>
        <row r="25">
          <cell r="R25">
            <v>0.32098800000000427</v>
          </cell>
          <cell r="S25">
            <v>0.8790120000000412</v>
          </cell>
        </row>
        <row r="26">
          <cell r="R26">
            <v>0.12979080000000096</v>
          </cell>
          <cell r="S26">
            <v>0.37320919999998492</v>
          </cell>
        </row>
        <row r="27">
          <cell r="R27">
            <v>0.48846000000000006</v>
          </cell>
          <cell r="S27">
            <v>2.6085399999999801</v>
          </cell>
        </row>
        <row r="28">
          <cell r="P28">
            <v>1.1710061250000146</v>
          </cell>
          <cell r="Q28">
            <v>0.3903353750000047</v>
          </cell>
          <cell r="R28">
            <v>0.55765850000000183</v>
          </cell>
          <cell r="S28">
            <v>2.5579999999999998</v>
          </cell>
        </row>
      </sheetData>
      <sheetData sheetId="10"/>
      <sheetData sheetId="11"/>
      <sheetData sheetId="12"/>
      <sheetData sheetId="13">
        <row r="4">
          <cell r="P4">
            <v>7.1353165248000074</v>
          </cell>
          <cell r="Q4">
            <v>0.53706683520000065</v>
          </cell>
          <cell r="R4">
            <v>0.61480832000000363</v>
          </cell>
          <cell r="S4">
            <v>0.61480832000000363</v>
          </cell>
        </row>
        <row r="5">
          <cell r="P5">
            <v>29.159386659199896</v>
          </cell>
          <cell r="Q5">
            <v>9.0573717407999705</v>
          </cell>
          <cell r="R5">
            <v>2.4748640000000002</v>
          </cell>
          <cell r="S5">
            <v>2.2273776000000001</v>
          </cell>
        </row>
        <row r="6">
          <cell r="P6">
            <v>16.155416336999913</v>
          </cell>
          <cell r="Q6">
            <v>5.5297062629999711</v>
          </cell>
          <cell r="R6">
            <v>1.090894</v>
          </cell>
          <cell r="S6">
            <v>1.1999834</v>
          </cell>
        </row>
        <row r="7">
          <cell r="P7">
            <v>18.70570800657606</v>
          </cell>
          <cell r="Q7">
            <v>5.7717952734240185</v>
          </cell>
          <cell r="R7">
            <v>0.84340760000000292</v>
          </cell>
          <cell r="S7">
            <v>1.0120891200000035</v>
          </cell>
        </row>
        <row r="8">
          <cell r="P8">
            <v>15.76689727289596</v>
          </cell>
          <cell r="Q8">
            <v>4.7843244071039877</v>
          </cell>
          <cell r="R8">
            <v>0.908535600000003</v>
          </cell>
          <cell r="S8">
            <v>1.0902427200000036</v>
          </cell>
        </row>
        <row r="9">
          <cell r="P9">
            <v>16.941873388908022</v>
          </cell>
          <cell r="Q9">
            <v>6.3715618510920073</v>
          </cell>
          <cell r="R9">
            <v>1.1755603999999971</v>
          </cell>
          <cell r="S9">
            <v>1.0580043599999973</v>
          </cell>
        </row>
        <row r="10">
          <cell r="P10">
            <v>27.664158200000141</v>
          </cell>
          <cell r="Q10">
            <v>4.2069918000000222</v>
          </cell>
          <cell r="R10">
            <v>4.0705</v>
          </cell>
          <cell r="S10">
            <v>2.8493499999999998</v>
          </cell>
        </row>
        <row r="11">
          <cell r="P11">
            <v>2.1675835999999973</v>
          </cell>
          <cell r="Q11">
            <v>0.13541639999999985</v>
          </cell>
        </row>
        <row r="14">
          <cell r="P14">
            <v>7.0232530579200585</v>
          </cell>
          <cell r="R14">
            <v>0.80107439999999697</v>
          </cell>
          <cell r="S14">
            <v>0.88118183999999677</v>
          </cell>
        </row>
        <row r="15">
          <cell r="P15">
            <v>15.688259446400002</v>
          </cell>
          <cell r="Q15">
            <v>2.2616941536000001</v>
          </cell>
          <cell r="R15">
            <v>0.91179200000000005</v>
          </cell>
          <cell r="S15">
            <v>0.6382544</v>
          </cell>
        </row>
        <row r="16">
          <cell r="P16">
            <v>21.241144710400132</v>
          </cell>
          <cell r="Q16">
            <v>3.4005544896000215</v>
          </cell>
          <cell r="R16">
            <v>1.367688</v>
          </cell>
        </row>
        <row r="17">
          <cell r="P17">
            <v>14.180911590400109</v>
          </cell>
          <cell r="Q17">
            <v>4.6766836096000368</v>
          </cell>
          <cell r="R17">
            <v>0.91179200000000005</v>
          </cell>
          <cell r="S17">
            <v>0.82061280000000003</v>
          </cell>
        </row>
        <row r="18">
          <cell r="P18">
            <v>4.5150000000000317</v>
          </cell>
          <cell r="Q18">
            <v>1.9350000000000136</v>
          </cell>
        </row>
        <row r="19">
          <cell r="P19">
            <v>11.894254799999988</v>
          </cell>
          <cell r="Q19">
            <v>1.9717451999999978</v>
          </cell>
        </row>
        <row r="21">
          <cell r="P21">
            <v>8.2461152000000517</v>
          </cell>
          <cell r="Q21">
            <v>2.2078848000000133</v>
          </cell>
        </row>
        <row r="22">
          <cell r="P22">
            <v>9.6268794159999818</v>
          </cell>
          <cell r="Q22">
            <v>4.1258054639999928</v>
          </cell>
          <cell r="R22">
            <v>1.403508400000012</v>
          </cell>
          <cell r="S22">
            <v>1.1228067200000096</v>
          </cell>
        </row>
        <row r="23">
          <cell r="P23">
            <v>21.157352828719937</v>
          </cell>
          <cell r="Q23">
            <v>4.0690127712799891</v>
          </cell>
          <cell r="R23">
            <v>1.2374320000000001</v>
          </cell>
          <cell r="S23">
            <v>0.86620240000000004</v>
          </cell>
        </row>
        <row r="24">
          <cell r="P24">
            <v>4.7683175679999987</v>
          </cell>
          <cell r="Q24">
            <v>2.0435646719999996</v>
          </cell>
          <cell r="R24">
            <v>0.70338240000000074</v>
          </cell>
          <cell r="S24">
            <v>0.98473536000000095</v>
          </cell>
        </row>
        <row r="25">
          <cell r="P25">
            <v>7.2720933791999922</v>
          </cell>
          <cell r="Q25">
            <v>2.4668826207999976</v>
          </cell>
          <cell r="R25">
            <v>0.26051200000000002</v>
          </cell>
          <cell r="S25">
            <v>0.26051200000000002</v>
          </cell>
        </row>
        <row r="26">
          <cell r="P26">
            <v>3.5093708397000052</v>
          </cell>
          <cell r="Q26">
            <v>0.27192216030000038</v>
          </cell>
          <cell r="R26">
            <v>0.16281999999999999</v>
          </cell>
          <cell r="S26">
            <v>0.219807</v>
          </cell>
        </row>
        <row r="27">
          <cell r="P27">
            <v>10.584158400000058</v>
          </cell>
          <cell r="Q27">
            <v>3.5280528000000193</v>
          </cell>
          <cell r="R27">
            <v>0.52102400000000004</v>
          </cell>
          <cell r="S27">
            <v>1.4067648000000001</v>
          </cell>
        </row>
        <row r="28">
          <cell r="P28">
            <v>6.1265808000000366</v>
          </cell>
          <cell r="Q28">
            <v>2.042193600000012</v>
          </cell>
          <cell r="R28">
            <v>0.46892160000000299</v>
          </cell>
          <cell r="S28">
            <v>1.1723040000000076</v>
          </cell>
        </row>
      </sheetData>
      <sheetData sheetId="14">
        <row r="4">
          <cell r="P4">
            <v>9.7980112799999919</v>
          </cell>
          <cell r="Q4">
            <v>0.73748471999999943</v>
          </cell>
          <cell r="R4">
            <v>1.4002519999999958</v>
          </cell>
          <cell r="S4">
            <v>1.4002519999999958</v>
          </cell>
        </row>
        <row r="5">
          <cell r="P5">
            <v>34.003830532000151</v>
          </cell>
          <cell r="Q5">
            <v>10.562133468000047</v>
          </cell>
          <cell r="R5">
            <v>6.8384400000000003</v>
          </cell>
          <cell r="S5">
            <v>6.1545960000000006</v>
          </cell>
        </row>
        <row r="6">
          <cell r="P6">
            <v>18.854358381999994</v>
          </cell>
          <cell r="Q6">
            <v>6.4535052179999992</v>
          </cell>
          <cell r="R6">
            <v>2.6376839999999917</v>
          </cell>
          <cell r="S6">
            <v>2.9014523999999913</v>
          </cell>
        </row>
        <row r="7">
          <cell r="P7">
            <v>23.336368063679895</v>
          </cell>
          <cell r="Q7">
            <v>7.2006223363199675</v>
          </cell>
          <cell r="R7">
            <v>1.7863680000000042</v>
          </cell>
          <cell r="S7">
            <v>2.1436416000000049</v>
          </cell>
        </row>
        <row r="8">
          <cell r="P8">
            <v>20.003292753920011</v>
          </cell>
          <cell r="Q8">
            <v>6.0698208460800043</v>
          </cell>
          <cell r="R8">
            <v>2.1213119999999956</v>
          </cell>
          <cell r="S8">
            <v>2.5455743999999947</v>
          </cell>
        </row>
        <row r="9">
          <cell r="P9">
            <v>20.955642389239998</v>
          </cell>
          <cell r="Q9">
            <v>7.8810748107599986</v>
          </cell>
          <cell r="R9">
            <v>2.9354119999999959</v>
          </cell>
          <cell r="S9">
            <v>2.6418707999999964</v>
          </cell>
        </row>
        <row r="10">
          <cell r="P10">
            <v>31.29476089599985</v>
          </cell>
          <cell r="Q10">
            <v>4.7591111039999774</v>
          </cell>
          <cell r="R10">
            <v>8.9318399999999993</v>
          </cell>
          <cell r="S10">
            <v>6.2522879999999992</v>
          </cell>
        </row>
        <row r="11">
          <cell r="P11">
            <v>2.7680691999999221</v>
          </cell>
          <cell r="Q11">
            <v>0.17293079999999514</v>
          </cell>
        </row>
        <row r="14">
          <cell r="P14">
            <v>7.1445208031999679</v>
          </cell>
          <cell r="R14">
            <v>2.0329240000000022</v>
          </cell>
          <cell r="S14">
            <v>2.2362164000000027</v>
          </cell>
        </row>
        <row r="15">
          <cell r="P15">
            <v>21.325065111999962</v>
          </cell>
          <cell r="Q15">
            <v>3.074322887999994</v>
          </cell>
          <cell r="R15">
            <v>2.0003600000000001</v>
          </cell>
          <cell r="S15">
            <v>1.4002520000000001</v>
          </cell>
        </row>
        <row r="16">
          <cell r="P16">
            <v>29.937053119999852</v>
          </cell>
          <cell r="Q16">
            <v>4.7927068799999768</v>
          </cell>
          <cell r="R16">
            <v>3.2564000000000002</v>
          </cell>
        </row>
        <row r="17">
          <cell r="P17">
            <v>18.211127750399914</v>
          </cell>
          <cell r="Q17">
            <v>6.0057974495999726</v>
          </cell>
          <cell r="R17">
            <v>2.1910919999999958</v>
          </cell>
          <cell r="S17">
            <v>1.9719827999999964</v>
          </cell>
        </row>
        <row r="18">
          <cell r="P18">
            <v>6.4939000000000302</v>
          </cell>
          <cell r="Q18">
            <v>2.783100000000013</v>
          </cell>
        </row>
        <row r="19">
          <cell r="P19">
            <v>18.252268400000016</v>
          </cell>
          <cell r="Q19">
            <v>3.0257316000000025</v>
          </cell>
        </row>
        <row r="21">
          <cell r="P21">
            <v>11.822534399999956</v>
          </cell>
          <cell r="Q21">
            <v>3.1654655999999877</v>
          </cell>
        </row>
        <row r="22">
          <cell r="P22">
            <v>8.326322480000254</v>
          </cell>
          <cell r="Q22">
            <v>3.5684239200001087</v>
          </cell>
          <cell r="R22">
            <v>3.7262519999999748</v>
          </cell>
          <cell r="S22">
            <v>2.9810015999999799</v>
          </cell>
        </row>
        <row r="23">
          <cell r="P23">
            <v>28.067125693199941</v>
          </cell>
          <cell r="Q23">
            <v>5.3979103067999885</v>
          </cell>
          <cell r="R23">
            <v>3.3029199999999999</v>
          </cell>
          <cell r="S23">
            <v>2.3120439999999998</v>
          </cell>
        </row>
        <row r="24">
          <cell r="P24">
            <v>4.5768396799999538</v>
          </cell>
          <cell r="Q24">
            <v>1.9615027199999804</v>
          </cell>
          <cell r="R24">
            <v>1.6840239999999969</v>
          </cell>
          <cell r="S24">
            <v>2.3576335999999953</v>
          </cell>
        </row>
        <row r="25">
          <cell r="P25">
            <v>9.0071732879999828</v>
          </cell>
          <cell r="Q25">
            <v>3.0554667119999945</v>
          </cell>
          <cell r="R25">
            <v>0.41868</v>
          </cell>
          <cell r="S25">
            <v>0.41868</v>
          </cell>
        </row>
        <row r="26">
          <cell r="P26">
            <v>4.5787423989720013</v>
          </cell>
          <cell r="Q26">
            <v>0.35943308102800015</v>
          </cell>
          <cell r="R26">
            <v>0.30982319999999908</v>
          </cell>
          <cell r="S26">
            <v>0.41826131999999877</v>
          </cell>
        </row>
        <row r="27">
          <cell r="P27">
            <v>13.090784924999987</v>
          </cell>
          <cell r="Q27">
            <v>4.3635949749999963</v>
          </cell>
          <cell r="R27">
            <v>1.2455730000000009</v>
          </cell>
          <cell r="S27">
            <v>3.3630471000000028</v>
          </cell>
        </row>
        <row r="28">
          <cell r="P28">
            <v>7.3517246249999353</v>
          </cell>
          <cell r="Q28">
            <v>2.4505748749999787</v>
          </cell>
          <cell r="R28">
            <v>1.0013429999999963</v>
          </cell>
          <cell r="S28">
            <v>2.503357499999991</v>
          </cell>
        </row>
      </sheetData>
      <sheetData sheetId="15">
        <row r="4">
          <cell r="P4">
            <v>12.169942800000014</v>
          </cell>
          <cell r="Q4">
            <v>0.91601720000000109</v>
          </cell>
          <cell r="R4">
            <v>0.62802000000000002</v>
          </cell>
          <cell r="S4">
            <v>0.62802000000000002</v>
          </cell>
        </row>
        <row r="5">
          <cell r="P5">
            <v>43.364311479999806</v>
          </cell>
          <cell r="Q5">
            <v>13.469648519999938</v>
          </cell>
          <cell r="R5">
            <v>3.7216</v>
          </cell>
          <cell r="S5">
            <v>3.34944</v>
          </cell>
        </row>
        <row r="6">
          <cell r="P6">
            <v>22.929788800000043</v>
          </cell>
          <cell r="Q6">
            <v>7.8484512000000146</v>
          </cell>
          <cell r="R6">
            <v>1.3956000000000002</v>
          </cell>
          <cell r="S6">
            <v>1.5351600000000003</v>
          </cell>
        </row>
        <row r="7">
          <cell r="P7">
            <v>27.374499904000128</v>
          </cell>
          <cell r="Q7">
            <v>8.4466200960000393</v>
          </cell>
          <cell r="R7">
            <v>0.9304</v>
          </cell>
          <cell r="S7">
            <v>1.1164799999999999</v>
          </cell>
        </row>
        <row r="8">
          <cell r="P8">
            <v>24.45327248000001</v>
          </cell>
          <cell r="Q8">
            <v>7.4201275200000048</v>
          </cell>
          <cell r="R8">
            <v>1.163</v>
          </cell>
          <cell r="S8">
            <v>1.3956</v>
          </cell>
        </row>
        <row r="9">
          <cell r="P9">
            <v>25.663552933199977</v>
          </cell>
          <cell r="Q9">
            <v>9.6516430667999913</v>
          </cell>
          <cell r="R9">
            <v>1.5351600000000001</v>
          </cell>
          <cell r="S9">
            <v>1.3816440000000001</v>
          </cell>
        </row>
        <row r="10">
          <cell r="P10">
            <v>40.221977712000104</v>
          </cell>
          <cell r="Q10">
            <v>6.1167062880000165</v>
          </cell>
          <cell r="R10">
            <v>4.6054800000000009</v>
          </cell>
          <cell r="S10">
            <v>3.2238360000000004</v>
          </cell>
        </row>
        <row r="11">
          <cell r="P11">
            <v>2.9421912000000314</v>
          </cell>
          <cell r="Q11">
            <v>0.18380880000000197</v>
          </cell>
        </row>
        <row r="14">
          <cell r="P14">
            <v>9.6084885600000334</v>
          </cell>
          <cell r="R14">
            <v>1.0467</v>
          </cell>
          <cell r="S14">
            <v>1.15137</v>
          </cell>
        </row>
        <row r="15">
          <cell r="P15">
            <v>26.394932848000046</v>
          </cell>
          <cell r="Q15">
            <v>3.8052191520000065</v>
          </cell>
          <cell r="R15">
            <v>1.0234400000000001</v>
          </cell>
          <cell r="S15">
            <v>0.71640800000000004</v>
          </cell>
        </row>
        <row r="16">
          <cell r="P16">
            <v>35.222685408000046</v>
          </cell>
          <cell r="Q16">
            <v>5.6388985920000074</v>
          </cell>
          <cell r="R16">
            <v>1.76776</v>
          </cell>
        </row>
        <row r="17">
          <cell r="P17">
            <v>21.169025599999923</v>
          </cell>
          <cell r="Q17">
            <v>6.9812743999999745</v>
          </cell>
          <cell r="R17">
            <v>1.163</v>
          </cell>
          <cell r="S17">
            <v>1.0467</v>
          </cell>
        </row>
        <row r="18">
          <cell r="P18">
            <v>7.7426999999999451</v>
          </cell>
          <cell r="Q18">
            <v>3.3182999999999763</v>
          </cell>
        </row>
        <row r="19">
          <cell r="P19">
            <v>17.796776599999962</v>
          </cell>
          <cell r="Q19">
            <v>2.9502233999999938</v>
          </cell>
        </row>
        <row r="21">
          <cell r="P21">
            <v>13.318099200000011</v>
          </cell>
          <cell r="Q21">
            <v>3.5659008000000028</v>
          </cell>
        </row>
        <row r="22">
          <cell r="P22">
            <v>13.825946399999903</v>
          </cell>
          <cell r="Q22">
            <v>5.9254055999999586</v>
          </cell>
          <cell r="R22">
            <v>2.0003600000000001</v>
          </cell>
          <cell r="S22">
            <v>1.6002880000000002</v>
          </cell>
        </row>
        <row r="23">
          <cell r="P23">
            <v>32.413705217200274</v>
          </cell>
          <cell r="Q23">
            <v>6.2338507828000527</v>
          </cell>
          <cell r="R23">
            <v>1.9073200000000001</v>
          </cell>
          <cell r="S23">
            <v>1.335124</v>
          </cell>
        </row>
        <row r="24">
          <cell r="P24">
            <v>7.5170816000000888</v>
          </cell>
          <cell r="Q24">
            <v>3.2216064000000384</v>
          </cell>
          <cell r="R24">
            <v>0.88388</v>
          </cell>
          <cell r="S24">
            <v>1.2374319999999999</v>
          </cell>
        </row>
        <row r="25">
          <cell r="P25">
            <v>10.078837128000002</v>
          </cell>
          <cell r="Q25">
            <v>3.4190028720000014</v>
          </cell>
          <cell r="R25">
            <v>0.18608000000000002</v>
          </cell>
          <cell r="S25">
            <v>0.18608000000000002</v>
          </cell>
        </row>
        <row r="26">
          <cell r="P26">
            <v>5.182669275119979</v>
          </cell>
          <cell r="Q26">
            <v>0.39809152487999844</v>
          </cell>
          <cell r="R26">
            <v>0.16747200000000001</v>
          </cell>
          <cell r="S26">
            <v>0.22608719999999999</v>
          </cell>
        </row>
        <row r="27">
          <cell r="P27">
            <v>16.026198000000015</v>
          </cell>
          <cell r="Q27">
            <v>5.3420660000000053</v>
          </cell>
          <cell r="R27">
            <v>0.65127999999999997</v>
          </cell>
          <cell r="S27">
            <v>1.758456</v>
          </cell>
        </row>
        <row r="28">
          <cell r="P28">
            <v>9.7071918750000545</v>
          </cell>
          <cell r="Q28">
            <v>3.2357306250000182</v>
          </cell>
          <cell r="R28">
            <v>0.529165</v>
          </cell>
          <cell r="S28">
            <v>1.3229124999999999</v>
          </cell>
        </row>
      </sheetData>
      <sheetData sheetId="16">
        <row r="4">
          <cell r="P4">
            <v>12.134260559999989</v>
          </cell>
          <cell r="Q4">
            <v>0.91333143999999922</v>
          </cell>
          <cell r="R4">
            <v>0.93970400000000209</v>
          </cell>
          <cell r="S4">
            <v>0.93970400000000209</v>
          </cell>
        </row>
        <row r="5">
          <cell r="P5">
            <v>45.656021656000227</v>
          </cell>
          <cell r="Q5">
            <v>14.181490344000069</v>
          </cell>
          <cell r="R5">
            <v>3.53552</v>
          </cell>
          <cell r="S5">
            <v>3.1819679999999999</v>
          </cell>
        </row>
        <row r="6">
          <cell r="P6">
            <v>24.902435559999986</v>
          </cell>
          <cell r="R6">
            <v>1.67472</v>
          </cell>
          <cell r="S6">
            <v>1.8421920000000001</v>
          </cell>
        </row>
        <row r="7">
          <cell r="P7">
            <v>29.052346855999993</v>
          </cell>
          <cell r="Q7">
            <v>8.9643331439999976</v>
          </cell>
          <cell r="R7">
            <v>1.3956000000000002</v>
          </cell>
          <cell r="S7">
            <v>1.6747200000000002</v>
          </cell>
        </row>
        <row r="8">
          <cell r="P8">
            <v>26.549898121599917</v>
          </cell>
          <cell r="Q8">
            <v>8.0563298783999766</v>
          </cell>
          <cell r="R8">
            <v>1.1862600000000001</v>
          </cell>
          <cell r="S8">
            <v>1.4235120000000001</v>
          </cell>
        </row>
        <row r="9">
          <cell r="P9">
            <v>27.292977114000049</v>
          </cell>
          <cell r="Q9">
            <v>10.264442886000017</v>
          </cell>
          <cell r="S9">
            <v>1.4653800000000001</v>
          </cell>
        </row>
        <row r="10">
          <cell r="P10">
            <v>44.448481503999822</v>
          </cell>
          <cell r="Q10">
            <v>6.7594464959999732</v>
          </cell>
          <cell r="S10">
            <v>3.516912</v>
          </cell>
        </row>
        <row r="11">
          <cell r="P11">
            <v>3.26125800000003</v>
          </cell>
          <cell r="Q11">
            <v>0.20374200000000189</v>
          </cell>
        </row>
        <row r="14">
          <cell r="P14">
            <v>10.780100179199973</v>
          </cell>
          <cell r="R14">
            <v>1.0327440000000021</v>
          </cell>
          <cell r="S14">
            <v>1.1360184000000024</v>
          </cell>
        </row>
        <row r="15">
          <cell r="P15">
            <v>28.486194599999944</v>
          </cell>
          <cell r="Q15">
            <v>4.1067053999999921</v>
          </cell>
          <cell r="R15">
            <v>1.163</v>
          </cell>
          <cell r="S15">
            <v>0.81409999999999993</v>
          </cell>
        </row>
        <row r="16">
          <cell r="P16">
            <v>38.371923103999968</v>
          </cell>
          <cell r="Q16">
            <v>6.1430688959999955</v>
          </cell>
          <cell r="R16">
            <v>2.0468800000000003</v>
          </cell>
        </row>
        <row r="17">
          <cell r="P17">
            <v>23.095357824000164</v>
          </cell>
          <cell r="Q17">
            <v>7.6165541760000544</v>
          </cell>
          <cell r="R17">
            <v>1.2095199999999999</v>
          </cell>
          <cell r="S17">
            <v>1.088568</v>
          </cell>
        </row>
        <row r="18">
          <cell r="P18">
            <v>9.1735000000000113</v>
          </cell>
          <cell r="Q18">
            <v>3.9315000000000051</v>
          </cell>
        </row>
        <row r="19">
          <cell r="P19">
            <v>22.005143400000016</v>
          </cell>
          <cell r="Q19">
            <v>3.6478566000000026</v>
          </cell>
        </row>
        <row r="21">
          <cell r="P21">
            <v>13.913643200000008</v>
          </cell>
          <cell r="Q21">
            <v>3.7253568000000019</v>
          </cell>
        </row>
        <row r="22">
          <cell r="P22">
            <v>16.055340000000029</v>
          </cell>
          <cell r="Q22">
            <v>6.8808600000000135</v>
          </cell>
          <cell r="R22">
            <v>2.3260000000000001</v>
          </cell>
          <cell r="S22">
            <v>1.8608000000000002</v>
          </cell>
        </row>
        <row r="23">
          <cell r="P23">
            <v>34.977886210799937</v>
          </cell>
          <cell r="Q23">
            <v>6.7269977891999888</v>
          </cell>
          <cell r="R23">
            <v>2.27948</v>
          </cell>
          <cell r="S23">
            <v>1.5956359999999998</v>
          </cell>
        </row>
        <row r="24">
          <cell r="P24">
            <v>8.6673887999999817</v>
          </cell>
          <cell r="Q24">
            <v>3.7145951999999922</v>
          </cell>
          <cell r="R24">
            <v>0.79083999999999999</v>
          </cell>
          <cell r="S24">
            <v>1.1071759999999999</v>
          </cell>
        </row>
        <row r="25">
          <cell r="P25">
            <v>11.286997728000042</v>
          </cell>
          <cell r="Q25">
            <v>3.8288422720000144</v>
          </cell>
          <cell r="R25">
            <v>0.18608000000000002</v>
          </cell>
          <cell r="S25">
            <v>0.18608000000000002</v>
          </cell>
        </row>
        <row r="26">
          <cell r="P26">
            <v>5.6738400939000107</v>
          </cell>
          <cell r="Q26">
            <v>0.43706090610000087</v>
          </cell>
          <cell r="R26">
            <v>0.20934</v>
          </cell>
          <cell r="S26">
            <v>0.282609</v>
          </cell>
        </row>
        <row r="27">
          <cell r="P27">
            <v>17.216650349999959</v>
          </cell>
          <cell r="Q27">
            <v>5.7388834499999861</v>
          </cell>
          <cell r="R27">
            <v>0.70012599999999725</v>
          </cell>
          <cell r="S27">
            <v>1.8903401999999927</v>
          </cell>
        </row>
        <row r="28">
          <cell r="P28">
            <v>10.114539375000012</v>
          </cell>
          <cell r="Q28">
            <v>3.3715131250000039</v>
          </cell>
          <cell r="R28">
            <v>0.69198499999999996</v>
          </cell>
          <cell r="S28">
            <v>1.7299624999999998</v>
          </cell>
        </row>
        <row r="60">
          <cell r="Q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8" sqref="L8"/>
    </sheetView>
  </sheetViews>
  <sheetFormatPr defaultRowHeight="15"/>
  <cols>
    <col min="1" max="2" width="9.140625" style="6"/>
    <col min="3" max="3" width="10.7109375" style="6" customWidth="1"/>
    <col min="4" max="4" width="10.5703125" style="6" bestFit="1" customWidth="1"/>
    <col min="5" max="5" width="16.85546875" style="6" customWidth="1"/>
    <col min="6" max="6" width="13.7109375" style="6" customWidth="1"/>
    <col min="7" max="7" width="13.5703125" style="6" customWidth="1"/>
    <col min="8" max="16384" width="9.140625" style="6"/>
  </cols>
  <sheetData>
    <row r="1" spans="1:11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11">
      <c r="E2" s="7" t="s">
        <v>1</v>
      </c>
    </row>
    <row r="3" spans="1:11">
      <c r="A3" s="30" t="s">
        <v>2</v>
      </c>
      <c r="B3" s="30"/>
      <c r="C3" s="30" t="s">
        <v>33</v>
      </c>
      <c r="D3" s="8" t="s">
        <v>3</v>
      </c>
      <c r="E3" s="8"/>
      <c r="F3" s="8"/>
      <c r="G3" s="8"/>
      <c r="H3" s="8" t="s">
        <v>4</v>
      </c>
      <c r="I3" s="8"/>
    </row>
    <row r="4" spans="1:11" ht="36.75" customHeight="1">
      <c r="A4" s="30"/>
      <c r="B4" s="30"/>
      <c r="C4" s="30"/>
      <c r="D4" s="10" t="s">
        <v>5</v>
      </c>
      <c r="E4" s="10" t="s">
        <v>6</v>
      </c>
      <c r="F4" s="10" t="s">
        <v>7</v>
      </c>
      <c r="G4" s="10" t="s">
        <v>8</v>
      </c>
      <c r="H4" s="9" t="s">
        <v>9</v>
      </c>
      <c r="I4" s="10" t="s">
        <v>10</v>
      </c>
    </row>
    <row r="5" spans="1:11" ht="18" customHeight="1">
      <c r="A5" s="11" t="s">
        <v>11</v>
      </c>
      <c r="B5" s="12"/>
      <c r="C5" s="13">
        <v>315.10000000000002</v>
      </c>
      <c r="D5" s="14">
        <f>('[1]dec 2013'!$P$4+'[1]nov 2013'!$P$4+'[1]okt 2013'!$P$4+'[1]apr 2013'!$P$4+'[1]mar 2013'!$P$4+'[1]feb 2013'!$P$4+'[1]jan 2013'!$P$4)</f>
        <v>59.505785844800016</v>
      </c>
      <c r="E5" s="1">
        <f>('[1]dec 2013'!$Q$4+'[1]nov 2013'!$Q$4+'[1]okt 2013'!$Q$4+'[1]apr 2013'!$Q$4+'[1]mar 2013'!$Q$4+'[1]feb 2013'!$Q$4+'[1]jan 2013'!$Q$4)</f>
        <v>6.2714255152000051</v>
      </c>
      <c r="F5" s="1">
        <f>('[1]dec 2013'!$R$4+'[1]nov 2013'!$R$4+'[1]okt 2013'!$R$4+'[1]sep 2013'!$R$4+'[1]aug 2013'!$R$4+'[1]jul 2013'!$R$4+'[1]jun 2013'!$R$4+'[1]mai 2013'!$R$4+'[1]apr 2013'!$R$4+'[1]mar 2013'!$R$4+'[1]feb 2013'!$R$4+'[1]jan 2013'!$R$4)</f>
        <v>9.2824147200000002</v>
      </c>
      <c r="G5" s="1">
        <f>('[1]dec 2013'!$S$4+'[1]nov 2013'!$S$4+'[1]okt 2013'!$S$4+'[1]sep 2013'!$S$4+'[1]aug 2013'!$S$4+'[1]jul 2013'!$S$4+'[1]jun 2013'!$S$4+'[1]mai 2013'!$S$4+'[1]apr 2013'!$S$4+'[1]mar 2013'!$S$4+'[1]feb 2013'!$S$4+'[1]jan 2013'!$S$4)</f>
        <v>11.810373919999984</v>
      </c>
      <c r="H5" s="15">
        <f>(D5+E5)</f>
        <v>65.777211360000024</v>
      </c>
      <c r="I5" s="15">
        <f>(F5+G5)</f>
        <v>21.092788639999984</v>
      </c>
      <c r="K5" s="16"/>
    </row>
    <row r="6" spans="1:11" ht="18" customHeight="1">
      <c r="A6" s="17" t="s">
        <v>12</v>
      </c>
      <c r="B6" s="18"/>
      <c r="C6" s="19">
        <v>1755.4</v>
      </c>
      <c r="D6" s="2">
        <f>('[1]dec 2013'!$P$5+'[1]nov 2013'!$P$5+'[1]okt 2013'!$P$5+'[1]mai 2013'!$P$5+'[1]apr 2013'!$P$5+'[1]mar 2013'!$P$5+'[1]feb 2013'!$P$5+'[1]jan 2013'!$P$5)</f>
        <v>221.73957644720008</v>
      </c>
      <c r="E6" s="2">
        <f>('[1]dec 2013'!$Q$5+'[1]nov 2013'!$Q$5+'[1]okt 2013'!$Q$5+'[1]mai 2013'!$Q$5+'[1]apr 2013'!$Q$5+'[1]mar 2013'!$Q$5+'[1]feb 2013'!$Q$5+'[1]jan 2013'!$Q$5)</f>
        <v>68.875857952800033</v>
      </c>
      <c r="F6" s="2">
        <f>('[1]dec 2013'!$R$5+'[1]nov 2013'!$R$5+'[1]okt 2013'!$R$5+'[1]sep 2013'!$R$5+'[1]aug 2013'!$R$5+'[1]jul 2013'!$R$5+'[1]jun 2013'!$R$5+'[1]mai 2013'!$R$5+'[1]apr 2013'!$R$5+'[1]mar 2013'!$R$5+'[1]feb 2013'!$R$5+'[1]jan 2013'!$R$5)</f>
        <v>40.019024000000002</v>
      </c>
      <c r="G6" s="2">
        <f>('[1]dec 2013'!$S$5+'[1]nov 2013'!$S$5+'[1]okt 2013'!$S$5+'[1]sep 2013'!$S$5+'[1]aug 2013'!$S$5+'[1]jul 2013'!$S$5+'[1]jun 2013'!$S$5+'[1]mai 2013'!$S$5+'[1]apr 2013'!$S$5+'[1]mar 2013'!$S$5+'[1]feb 2013'!$S$5+'[1]jan 2013'!$S$5)</f>
        <v>61.092541600000203</v>
      </c>
      <c r="H6" s="15">
        <f t="shared" ref="H6:H26" si="0">(D6+E6)</f>
        <v>290.61543440000014</v>
      </c>
      <c r="I6" s="15">
        <f t="shared" ref="I6:I26" si="1">(F6+G6)</f>
        <v>101.1115656000002</v>
      </c>
    </row>
    <row r="7" spans="1:11" ht="18" customHeight="1">
      <c r="A7" s="20" t="s">
        <v>13</v>
      </c>
      <c r="B7" s="21"/>
      <c r="C7" s="22">
        <v>891.1</v>
      </c>
      <c r="D7" s="2">
        <f>('[1]dec 2013'!$P$6+'[1]nov 2013'!$P$6+'[1]okt 2013'!$P$6+'[1]apr 2013'!$P$6+'[1]mar 2013'!$P$6+'[1]feb 2013'!$P$6+'[1]jan 2013'!$P$6)</f>
        <v>120.65223907899994</v>
      </c>
      <c r="E7" s="2">
        <f>('[1]dec 2013'!$Q$6+'[1]nov 2013'!$Q$6+'[1]okt 2013'!$Q$6+'[1]apr 2013'!$Q$6+'[1]mar 2013'!$Q$6+'[1]feb 2013'!$Q$6+'[1]jan 2013'!$Q$60)</f>
        <v>32.773422680999992</v>
      </c>
      <c r="F7" s="2">
        <f>('[1]dec 2013'!$R$6+'[1]nov 2013'!$R$6+++++++++++++++++++++'[1]okt 2013'!$R$6+'[1]sep 2013'!$R$6+'[1]aug 2013'!$R$6+'[1]jul 2013'!$R$6+'[1]jun 2013'!$R$6+'[1]mai 2013'!$R$6+'[1]apr 2013'!$R$6+'[1]mar 2013'!$R$6+'[1]feb 2013'!$R$6+'[1]jan 2013'!$R$6)</f>
        <v>17.161874000000001</v>
      </c>
      <c r="G7" s="2">
        <f>('[1]dec 2013'!$S$6+'[1]nov 2013'!$S$6+'[1]okt 2013'!$S$6+'[1]sep 2013'!$S$6+'[1]aug 2013'!$S$6+'[1]jul 2013'!$S$6+'[1]jun 2013'!$S$6+'[1]mai 2013'!$S$6+'[1]apr 2013'!$S$6+'[1]mar 2013'!$S$6+'[1]feb 2013'!$S$6+'[1]jan 2013'!$S$6)</f>
        <v>31.566811799999954</v>
      </c>
      <c r="H7" s="15">
        <f t="shared" si="0"/>
        <v>153.42566175999994</v>
      </c>
      <c r="I7" s="15">
        <f t="shared" si="1"/>
        <v>48.728685799999951</v>
      </c>
    </row>
    <row r="8" spans="1:11" ht="18" customHeight="1">
      <c r="A8" s="20" t="s">
        <v>14</v>
      </c>
      <c r="B8" s="21"/>
      <c r="C8" s="22">
        <v>861.3</v>
      </c>
      <c r="D8" s="2">
        <f>('[1]jan 2013'!$P$7+'[1]feb 2013'!$P$7+'[1]mar 2013'!$P$7+'[1]apr 2013'!$P$7+'[1]okt 2013'!$P$7+'[1]nov 2013'!$P$7++++'[1]dec 2013'!$P$7)</f>
        <v>135.99828657185594</v>
      </c>
      <c r="E8" s="2">
        <f>('[1]jan 2013'!$Q$7+'[1]feb 2013'!$Q$7+'[1]mar 2013'!$Q$7++++++++++++++'[1]apr 2013'!$Q$7+'[1]okt 2013'!$Q$7+'[1]nov 2013'!$Q$7+'[1]dec 2013'!$Q$7)</f>
        <v>41.963355108143979</v>
      </c>
      <c r="F8" s="2">
        <f>('[1]jan 2013'!$R$7+'[1]feb 2013'!$R$7+'[1]mar 2013'!$R$7+'[1]apr 2013'!$R$7+'[1]mai 2013'!$R$7+'[1]jun 2013'!$R$7+'[1]jul 2013'!$R$7+'[1]aug 2013'!$R$7+'[1]sep 2013'!$R$7+'[1]okt 2013'!$R$7+'[1]nov 2013'!$R$7+'[1]dec 2013'!$R$7)</f>
        <v>13.078167600000004</v>
      </c>
      <c r="G8" s="2">
        <f>('[1]dec 2013'!$S$7+'[1]nov 2013'!$S$7+'[1]okt 2013'!$S$7+'[1]sep 2013'!$S$7+'[1]aug 2013'!$S$7+'[1]jul 2013'!$S$7+'[1]jun 2013'!$S$7+'[1]mai 2013'!$S$7++++'[1]apr 2013'!$S$7+'[1]mar 2013'!$S$7+'[1]feb 2013'!$S$7+'[1]jan 2013'!$S$7)</f>
        <v>34.107190720000034</v>
      </c>
      <c r="H8" s="15">
        <f t="shared" si="0"/>
        <v>177.96164167999993</v>
      </c>
      <c r="I8" s="15">
        <f t="shared" si="1"/>
        <v>47.185358320000034</v>
      </c>
    </row>
    <row r="9" spans="1:11" ht="18" customHeight="1">
      <c r="A9" s="20" t="s">
        <v>32</v>
      </c>
      <c r="B9" s="21"/>
      <c r="C9" s="22">
        <v>857.7</v>
      </c>
      <c r="D9" s="2">
        <f>('[1]dec 2013'!$P$8+'[1]nov 2013'!$P$8+'[1]okt 2013'!$P$8+'[1]apr 2013'!$P$8+'[1]mar 2013'!$P$8+'[1]feb 2013'!$P$8+'[1]jan 2013'!$P$8)</f>
        <v>124.55427806841587</v>
      </c>
      <c r="E9" s="2">
        <f>('[1]dec 2013'!$Q$8+'[1]nov 2013'!$Q$8+'[1]okt 2013'!$Q$8+'[1]apr 2013'!$Q$8+'[1]mar 2013'!$Q$8+'[1]feb 2013'!$Q$8+'[1]jan 2013'!$Q$8)</f>
        <v>37.794885211583967</v>
      </c>
      <c r="F9" s="2">
        <f>('[1]jan 2013'!$R$8++++++++++++++++++++++'[1]feb 2013'!$R$8+'[1]mar 2013'!$R$8+'[1]apr 2013'!$R$8+'[1]mai 2013'!$R$8+'[1]jun 2013'!$R$8+'[1]jul 2013'!$R$8+'[1]aug 2013'!$R$8+'[1]sep 2013'!$R$8+'[1]okt 2013'!$R$8+'[1]nov 2013'!$R$8+'[1]dec 2013'!$R$8)</f>
        <v>13.682927599999999</v>
      </c>
      <c r="G9" s="2">
        <f>('[1]dec 2013'!$S$8+'[1]nov 2013'!$S$8+'[1]okt 2013'!$S$8+'[1]sep 2013'!$S$8+'[1]aug 2013'!$S$8+'[1]jul 2013'!$S$8+'[1]jun 2013'!$S$8+'[1]mai 2013'!$S$8+'[1]apr 2013'!$S$8+'[1]mar 2013'!$S$8+'[1]feb 2013'!$S$8+'[1]jan 2013'!$S$8)</f>
        <v>33.27790912000011</v>
      </c>
      <c r="H9" s="15">
        <f t="shared" si="0"/>
        <v>162.34916327999983</v>
      </c>
      <c r="I9" s="15">
        <f t="shared" si="1"/>
        <v>46.96083672000011</v>
      </c>
    </row>
    <row r="10" spans="1:11" ht="18" customHeight="1">
      <c r="A10" s="20" t="s">
        <v>15</v>
      </c>
      <c r="B10" s="21"/>
      <c r="C10" s="22">
        <v>859.7</v>
      </c>
      <c r="D10" s="2">
        <f>('[1]dec 2013'!$P$9+'[1]nov 2013'!$P$9+'[1]okt 2013'!$P$9+'[1]apr 2013'!$P$9+'[1]mar 2013'!$P$9+'[1]feb 2013'!$P$9+'[1]jan 2013'!$P$9)</f>
        <v>126.37207515134808</v>
      </c>
      <c r="E10" s="2">
        <f>('[1]dec 2013'!$Q$9+'[1]nov 2013'!$Q$9+'[1]okt 2013'!$Q$9+'[1]apr 2013'!$Q$9+'[1]mar 2013'!$Q$9+'[1]feb 2013'!$Q$9+'[1]jan 2013'!$Q$9)</f>
        <v>47.526473288652028</v>
      </c>
      <c r="F10" s="2">
        <f>('[1]dec 2013'!$R$9+'[1]nov 2013'!$R$9+'[1]okt 2013'!$R$9+'[1]sep 2013'!$R$9+'[1]aug 2013'!$R$9+'[1]jul 2013'!$R$9+'[1]jun 2013'!$R$9+'[1]mai 2013'!$R$9+'[1]apr 2013'!$R$9+'[1]mar 2013'!$R$9+'[1]feb 2013'!$R$9+'[1]jan 2013'!$S$9)</f>
        <v>18.718252399999994</v>
      </c>
      <c r="G10" s="2">
        <f>('[1]dec 2013'!$S$9+'[1]nov 2013'!$S$9+'[1]okt 2013'!$S$9+'[1]sep 2013'!$S$9+'[1]aug 2013'!$S$9+'[1]jul 2013'!$S$9+'[1]jun 2013'!$S$9+++++'[1]mai 2013'!$S$9+'[1]apr 2013'!$S$9+'[1]mar 2013'!$S$9+'[1]feb 2013'!$S$9+'[1]jan 2013'!$S$9)</f>
        <v>31.758379159999908</v>
      </c>
      <c r="H10" s="15">
        <f t="shared" si="0"/>
        <v>173.89854844000013</v>
      </c>
      <c r="I10" s="15">
        <f t="shared" si="1"/>
        <v>50.476631559999902</v>
      </c>
    </row>
    <row r="11" spans="1:11" ht="18" customHeight="1">
      <c r="A11" s="17" t="s">
        <v>16</v>
      </c>
      <c r="B11" s="18"/>
      <c r="C11" s="22">
        <v>1476.4</v>
      </c>
      <c r="D11" s="2">
        <f>('[1]dec 2013'!$P$10+'[1]nov 2013'!$P$10+'[1]okt 2013'!$P$10+'[1]apr 2013'!$P$10+'[1]mar 2013'!$P$10+'[1]feb 2013'!$P$10+'[1]jan 2013'!$P$10)</f>
        <v>204.39437799199976</v>
      </c>
      <c r="E11" s="2">
        <f>('[1]dec 2013'!$Q$10+'[1]nov 2013'!$Q$10+'[1]okt 2013'!$Q$10+'[1]apr 2013'!$Q$10+'[1]mar 2013'!$Q$10+'[1]feb 2013'!$Q$10+'[1]jan 2013'!$Q$10)</f>
        <v>31.083016007999966</v>
      </c>
      <c r="F11" s="2">
        <f>('[1]dec 2013'!$R$10++++++++++++'[1]nov 2013'!$Q$10+'[1]okt 2013'!$R$10+'[1]sep 2013'!$R$10+'[1]aug 2013'!$R$10+'[1]jul 2013'!$R$10+'[1]jun 2013'!$R$10+'[1]mai 2013'!$R$10+'[1]apr 2013'!$R$10+'[1]mar 2013'!$R$10+'[1]feb 2013'!$R$10+'[1]jan 2013'!$S$10)</f>
        <v>53.750158399999982</v>
      </c>
      <c r="G11" s="2">
        <f>('[1]dec 2013'!$S$10+++++'[1]nov 2013'!$S$10+'[1]okt 2013'!$S$10+'[1]sep 2013'!$S$10+'[1]aug 2013'!$S$10+'[1]jul 2013'!$S$10+'[1]jun 2013'!$S$10+'[1]mai 2013'!$S$10+'[1]apr 2013'!$S$10++++++++++++++++++++'[1]mar 2013'!$S$10+'[1]feb 2013'!$S$10+'[1]jan 2013'!$S$10)</f>
        <v>64.603186000000008</v>
      </c>
      <c r="H11" s="15">
        <f t="shared" si="0"/>
        <v>235.47739399999972</v>
      </c>
      <c r="I11" s="15">
        <f t="shared" si="1"/>
        <v>118.3533444</v>
      </c>
    </row>
    <row r="12" spans="1:11" ht="18" customHeight="1">
      <c r="A12" s="17" t="s">
        <v>17</v>
      </c>
      <c r="B12" s="18"/>
      <c r="C12" s="23">
        <v>112.3</v>
      </c>
      <c r="D12" s="33">
        <f>('[1]dec 2013'!$P$11+'[1]nov 2013'!$P$11+'[1]okt 2013'!$P$11+'[1]mai 2013'!$P$11+'[1]apr 2013'!$P$11+'[1]mar 2013'!$P$11+'[1]feb 2013'!$P$11+'[1]jan 2013'!$P$11)</f>
        <v>14.646013199999981</v>
      </c>
      <c r="E12" s="33">
        <f>('[1]dec 2013'!$Q$11+'[1]nov 2013'!$Q$11+'[1]okt 2013'!$Q$11+'[1]mai 2013'!$Q$11+'[1]apr 2013'!$Q$11+'[1]mar 2013'!$Q$11+'[1]feb 2013'!$Q$11+'[1]jan 2013'!$Q$11)</f>
        <v>0.91498679999999877</v>
      </c>
      <c r="F12" s="3"/>
      <c r="G12" s="3"/>
      <c r="H12" s="24">
        <f t="shared" si="0"/>
        <v>15.56099999999998</v>
      </c>
      <c r="I12" s="24">
        <f t="shared" si="1"/>
        <v>0</v>
      </c>
    </row>
    <row r="13" spans="1:11" ht="18" customHeight="1">
      <c r="A13" s="31" t="s">
        <v>18</v>
      </c>
      <c r="B13" s="32"/>
      <c r="C13" s="22">
        <v>354</v>
      </c>
      <c r="D13" s="2">
        <f>('[1]dec 2013'!$P$14+'[1]nov 2013'!$P$14+'[1]okt 2013'!$P$14+'[1]apr 2013'!$P$14+'[1]mar 2013'!$P$14+'[1]feb 2013'!$P$14+'[1]jan 2013'!$P$14)</f>
        <v>46.098998600320101</v>
      </c>
      <c r="E13" s="2">
        <f>('[1]dec 2013'!$Q$14+'[1]nov 2013'!$Q$14+'[1]okt 2013'!$Q$14+'[1]apr 2013'!$P$14+'[1]mar 2013'!$P$14+'[1]feb 2013'!$P$14+'[1]jan 2013'!$P$14)</f>
        <v>39.503206600320055</v>
      </c>
      <c r="F13" s="2">
        <f>('[1]dec 2013'!$R$14+'[1]nov 2013'!$R$14+++++++++++++++++++++++'[1]okt 2013'!$R$14+'[1]sep 2013'!$R$14+'[1]aug 2013'!$R$14+++++'[1]jul 2013'!$R$14+'[1]jun 2013'!$R$14+'[1]mai 2013'!$R$14+'[1]apr 2013'!$R$14+'[1]mar 2013'!$R$14+'[1]feb 2013'!$R$14+'[1]jan 2013'!$R$14)</f>
        <v>10.737746400000002</v>
      </c>
      <c r="G13" s="2">
        <f>('[1]jan 2013'!$S$14+'[1]feb 2013'!$S$14+'[1]mar 2013'!$S$14+'[1]apr 2013'!$S$14+'[1]mai 2013'!$S$14+'[1]jun 2013'!$S$14+'[1]aug 2013'!$S$14+++++++++++++++++++++++++'[1]jul 2013'!$S$14+'[1]sep 2013'!$S$14+'[1]okt 2013'!$S$14+++'[1]nov 2013'!$S$14+'[1]dec 2013'!$S$14)</f>
        <v>13.451002639999915</v>
      </c>
      <c r="H13" s="15">
        <f t="shared" si="0"/>
        <v>85.602205200640157</v>
      </c>
      <c r="I13" s="15">
        <f t="shared" si="1"/>
        <v>24.188749039999919</v>
      </c>
    </row>
    <row r="14" spans="1:11" ht="18" customHeight="1">
      <c r="A14" s="31" t="s">
        <v>19</v>
      </c>
      <c r="B14" s="32"/>
      <c r="C14" s="22">
        <v>751.6</v>
      </c>
      <c r="D14" s="2">
        <f>('[1]dec 2013'!$P$15+'[1]nov 2013'!$P$15+'[1]okt 2013'!$P$15+'[1]apr 2013'!$P$15+'[1]mar 2013'!$P$15+'[1]feb 2013'!$P$15+'[1]jan 2013'!$P$15)</f>
        <v>119.5903814464001</v>
      </c>
      <c r="E14" s="2">
        <f>('[1]dec 2013'!$Q$15+'[1]nov 2013'!$Q$15+'[1]okt 2013'!$Q$15+'[1]apr 2013'!$Q$15+'[1]mar 2013'!$Q$15+'[1]feb 2013'!$Q$15+'[1]jan 2013'!$Q$15)</f>
        <v>23.34865215360001</v>
      </c>
      <c r="F14" s="2">
        <f>('[1]dec 2013'!$R$15+'[1]nov 2013'!$R$15+'[1]okt 2013'!$R$15+'[1]sep 2013'!$R$15+'[1]aug 2013'!$R$15+'[1]jul 2013'!$R$15+'[1]jun 2013'!$R$15+'[1]mai 2013'!$R$15+'[1]apr 2013'!$R$15+'[1]mar 2013'!$R$15+'[1]feb 2013'!$R$15+'[1]jan 2013'!$R$15)</f>
        <v>13.379152000000001</v>
      </c>
      <c r="G14" s="2">
        <f>('[1]dec 2013'!$S$15+'[1]nov 2013'!$S$15+'[1]okt 2013'!$S$15+'[1]sep 2013'!$S$15+'[1]aug 2013'!$S$15+'[1]jul 2013'!$S$15+'[1]jun 2013'!$S$15+'[1]mai 2013'!$S$15+'[1]apr 2013'!$S$15+'[1]mar 2013'!$S$15+'[1]feb 2013'!$S$15+'[1]jan 2013'!$S$15)</f>
        <v>16.34181439999999</v>
      </c>
      <c r="H14" s="15">
        <f t="shared" si="0"/>
        <v>142.9390336000001</v>
      </c>
      <c r="I14" s="15">
        <f t="shared" si="1"/>
        <v>29.720966399999991</v>
      </c>
    </row>
    <row r="15" spans="1:11" ht="18" customHeight="1">
      <c r="A15" s="17" t="s">
        <v>20</v>
      </c>
      <c r="B15" s="18"/>
      <c r="C15" s="22">
        <v>1179.8</v>
      </c>
      <c r="D15" s="2">
        <f>('[1]dec 2013'!$P$16+'[1]nov 2013'!$P$16+'[1]okt 2013'!$P$16+'[1]apr 2013'!$P$16+'[1]mar 2013'!$P$16+'[1]feb 2013'!$P$16+'[1]jan 2013'!$P$16)</f>
        <v>159.17173034240008</v>
      </c>
      <c r="E15" s="2">
        <f>('[1]dec 2013'!$Q$16+++++++++'[1]nov 2013'!$Q$16+'[1]okt 2013'!$Q$16+'[1]apr 2013'!$Q$16+++'[1]mar 2013'!$Q$16+'[1]feb 2013'!$Q$16+'[1]jan 2013'!$Q$16)</f>
        <v>34.717624857600043</v>
      </c>
      <c r="F15" s="2">
        <f>('[1]dec 2013'!$R$16+'[1]nov 2013'!$R$16+'[1]okt 2013'!$R$16+'[1]sep 2013'!$R$16+'[1]aug 2013'!$R$16+'[1]jul 2013'!$R$16+'[1]jun 2013'!$R$16+'[1]mai 2013'!$R$16+'[1]apr 2013'!$R$16+'[1]mar 2013'!$R$16+'[1]feb 2013'!$R$16+'[1]jan 2013'!$R$16)</f>
        <v>21.650408000000002</v>
      </c>
      <c r="G15" s="2">
        <f>('[1]dec 2013'!$S$16+'[1]nov 2013'!$S$16+'[1]okt 2013'!$S$16+'[1]sep 2013'!$S$16+'[1]aug 2013'!$S$16+'[1]jul 2013'!$S$16+'[1]jun 2013'!$S$16+'[1]mai 2013'!$S$16+'[1]apr 2013'!$R$16++++++++++++'[1]mar 2013'!$R$16+'[1]feb 2013'!$R$16+'[1]jan 2013'!$R$16)</f>
        <v>21.075727999999856</v>
      </c>
      <c r="H15" s="15">
        <f t="shared" si="0"/>
        <v>193.88935520000013</v>
      </c>
      <c r="I15" s="15">
        <f t="shared" si="1"/>
        <v>42.726135999999855</v>
      </c>
    </row>
    <row r="16" spans="1:11" ht="18" customHeight="1">
      <c r="A16" s="17" t="s">
        <v>21</v>
      </c>
      <c r="B16" s="18"/>
      <c r="C16" s="22">
        <v>748.4</v>
      </c>
      <c r="D16" s="2">
        <f>('[1]dec 2013'!$P$17+'[1]nov 2013'!$P$17+'[1]okt 2013'!$P$17+'[1]apr 2013'!$P$17+'[1]mar 2013'!$P$17+'[1]feb 2013'!$P$17+'[1]jan 2013'!$P$17)</f>
        <v>107.56067492480004</v>
      </c>
      <c r="E16" s="2">
        <f>('[1]dec 2013'!$Q$17+'[1]nov 2013'!$Q$17+'[1]okt 2013'!$Q$17+'[1]apr 2013'!$Q$17+'[1]mar 2013'!$Q$17+'[1]feb 2013'!$Q$17+'[1]jan 2013'!$Q$17)</f>
        <v>35.472137475200014</v>
      </c>
      <c r="F16" s="2">
        <f>('[1]dec 2013'!$R$17+'[1]nov 2013'!$R$17+'[1]okt 2013'!$R$17+'[1]sep 2013'!$R$17+'[1]aug 2013'!$R$17+'[1]jul 2013'!$R$17+'[1]jun 2013'!$R$17+'[1]mai 2013'!$R$17+'[1]apr 2013'!$R$17+'[1]mar 2013'!$R$17+'[1]feb 2013'!$R$17+'[1]jan 2013'!$R$17)</f>
        <v>13.932740000000004</v>
      </c>
      <c r="G16" s="2">
        <f>('[1]dec 2013'!$S$17+'[1]nov 2013'!$S$17+'[1]okt 2013'!$S$17+'[1]sep 2013'!$S$17+'[1]aug 2013'!$S$17+'[1]jul 2013'!$S$17+'[1]jun 2013'!$S$17+'[1]mai 2013'!$S$17+'[1]apr 2013'!$S$17+'[1]mar 2013'!$S$17+'[1]feb 2013'!$S$17+'[1]jan 2013'!$S$17)</f>
        <v>21.494447599999976</v>
      </c>
      <c r="H16" s="15">
        <f t="shared" si="0"/>
        <v>143.03281240000007</v>
      </c>
      <c r="I16" s="15">
        <f t="shared" si="1"/>
        <v>35.427187599999982</v>
      </c>
    </row>
    <row r="17" spans="1:9">
      <c r="A17" s="20" t="s">
        <v>22</v>
      </c>
      <c r="B17" s="21"/>
      <c r="C17" s="22">
        <v>743.2</v>
      </c>
      <c r="D17" s="2">
        <f>('[1]dec 2013'!$P$18+'[1]nov 2013'!$P$18+'[1]okt 2013'!$P$18+'[1]apr 2013'!$P$18+'[1]mar 2013'!$P$18+'[1]feb 2013'!$P$18+++++++++++++'[1]jan 2013'!$P$18)</f>
        <v>39.38130000000001</v>
      </c>
      <c r="E17" s="2">
        <f>('[1]dec 2013'!$Q$18+'[1]nov 2013'!$Q$18+'[1]okt 2013'!$Q$18+++++++++++++'[1]apr 2013'!$Q$18+'[1]mar 2013'!$Q$18+'[1]feb 2013'!$Q$18+'[1]jan 2013'!$Q$18)</f>
        <v>16.877700000000004</v>
      </c>
      <c r="F17" s="4"/>
      <c r="G17" s="4"/>
      <c r="H17" s="15">
        <f t="shared" si="0"/>
        <v>56.259000000000015</v>
      </c>
      <c r="I17" s="15">
        <f t="shared" si="1"/>
        <v>0</v>
      </c>
    </row>
    <row r="18" spans="1:9">
      <c r="A18" s="20" t="s">
        <v>23</v>
      </c>
      <c r="B18" s="21"/>
      <c r="C18" s="22">
        <v>890.4</v>
      </c>
      <c r="D18" s="2">
        <f>('[1]dec 2013'!$P$19+'[1]nov 2013'!$P$19+'[1]okt 2013'!$P$19+'[1]apr 2013'!$P$19+'[1]mar 2013'!$P$19+'[1]feb 2013'!$P$19+'[1]jan 2013'!$P$19)</f>
        <v>103.50643699999998</v>
      </c>
      <c r="E18" s="2">
        <f>('[1]dec 2013'!$Q$19+'[1]nov 2013'!$Q$19+'[1]okt 2013'!$Q$19+'[1]apr 2013'!$Q$19+'[1]mar 2013'!$Q$19+'[1]feb 2013'!$Q$19+'[1]jan 2013'!$Q$19)</f>
        <v>17.158562999999994</v>
      </c>
      <c r="F18" s="4"/>
      <c r="G18" s="4"/>
      <c r="H18" s="15">
        <f t="shared" si="0"/>
        <v>120.66499999999996</v>
      </c>
      <c r="I18" s="15">
        <f t="shared" si="1"/>
        <v>0</v>
      </c>
    </row>
    <row r="19" spans="1:9">
      <c r="A19" s="20" t="s">
        <v>24</v>
      </c>
      <c r="B19" s="21"/>
      <c r="C19" s="22">
        <v>342.6</v>
      </c>
      <c r="D19" s="2">
        <f>('[1]dec 2013'!$P$21+'[1]nov 2013'!$P$21+'[1]okt 2013'!$P$21+'[1]apr 2013'!$P$21+'[1]mar 2013'!$P$21+'[1]feb 2013'!$P$21+'[1]jan 2013'!$P$21)</f>
        <v>67.388761600000009</v>
      </c>
      <c r="E19" s="2">
        <f>('[1]dec 2013'!$Q$21+'[1]nov 2013'!$Q$21+'[1]okt 2013'!$Q$21+'[1]apr 2013'!$Q$21+'[1]mar 2013'!$Q$21+'[1]feb 2013'!$Q$21+'[1]jan 2013'!$Q$21)</f>
        <v>18.043238400000003</v>
      </c>
      <c r="F19" s="2"/>
      <c r="G19" s="2"/>
      <c r="H19" s="15">
        <f t="shared" si="0"/>
        <v>85.432000000000016</v>
      </c>
      <c r="I19" s="15">
        <f t="shared" si="1"/>
        <v>0</v>
      </c>
    </row>
    <row r="20" spans="1:9">
      <c r="A20" s="20" t="s">
        <v>25</v>
      </c>
      <c r="B20" s="21"/>
      <c r="C20" s="22">
        <v>1081.8</v>
      </c>
      <c r="D20" s="2">
        <f>('[1]dec 2013'!$P$22+'[1]nov 2013'!$P$22+'[1]okt 2013'!$P$22+++++++++++++++'[1]apr 2013'!$P$22+'[1]mar 2013'!$P$22+'[1]feb 2013'!$P$22+'[1]jan 2013'!$P$22)</f>
        <v>66.043588296000337</v>
      </c>
      <c r="E20" s="2">
        <f>('[1]dec 2013'!$Q$22+'[1]nov 2013'!$Q$22+'[1]okt 2013'!$Q$22+'[1]apr 2013'!$Q$22+'[1]mar 2013'!$Q$22+'[1]feb 2013'!$Q$22+'[1]jan 2013'!$Q$22)</f>
        <v>28.30439498400014</v>
      </c>
      <c r="F20" s="2">
        <f>('[1]dec 2013'!$R$22+'[1]nov 2013'!$R$22+'[1]okt 2013'!$R$22+'[1]sep 2013'!$R$22+'[1]aug 2013'!$R$22+'[1]jul 2013'!$R$22+'[1]jun 2013'!$R$22+'[1]mai 2013'!$R$22+'[1]apr 2013'!$R$22+'[1]mar 2013'!$R$22+'[1]feb 2013'!$R$22+'[1]feb 2013'!$R$22+'[1]jan 2013'!$R$22)</f>
        <v>27.861352400000001</v>
      </c>
      <c r="G20" s="2">
        <f>('[1]jan 2013'!$S$22+'[1]feb 2013'!$S$22++++++++'[1]mar 2013'!$S$22+'[1]apr 2013'!$S$22+'[1]mai 2013'!$S$22+'[1]jun 2013'!$S$22+'[1]jul 2013'!$S$22+'[1]sep 2013'!$S$22+'[1]aug 2013'!$S$22+'[1]okt 2013'!$S$22+'[1]nov 2013'!$S$22+'[1]dec 2013'!$S$22)</f>
        <v>27.379024319999715</v>
      </c>
      <c r="H20" s="15">
        <f t="shared" si="0"/>
        <v>94.347983280000477</v>
      </c>
      <c r="I20" s="15">
        <f t="shared" si="1"/>
        <v>55.240376719999716</v>
      </c>
    </row>
    <row r="21" spans="1:9">
      <c r="A21" s="17" t="s">
        <v>26</v>
      </c>
      <c r="B21" s="18"/>
      <c r="C21" s="22">
        <v>1333.1</v>
      </c>
      <c r="D21" s="2">
        <f>('[1]dec 2013'!$P$23+'[1]nov 2013'!$P$23+'[1]okt 2013'!$P$23+'[1]apr 2013'!$P$23+'[1]mar 2013'!$P$23+'[1]feb 2013'!$P$23+'[1]jan 2013'!$P$23)</f>
        <v>165.35611400992013</v>
      </c>
      <c r="E21" s="2">
        <f>('[1]dec 2013'!$Q$23+'[1]nov 2013'!$Q$23+'[1]okt 2013'!$Q$23+'[1]apr 2013'!$Q$23+'[1]mar 2013'!$Q$23+'[1]feb 2013'!$Q$23+'[1]jan 2013'!$Q$23)</f>
        <v>31.801527590080031</v>
      </c>
      <c r="F21" s="2">
        <f>('[1]dec 2013'!$R$23+'[1]nov 2013'!$R$23+'[1]okt 2013'!$R$23+'[1]sep 2013'!$R$23+'[1]aug 2013'!$R$23+'[1]jul 2013'!$R$23+'[1]jun 2013'!$R$23+'[1]mai 2013'!$R$23+'[1]apr 2013'!$R$23+'[1]mar 2013'!$R$23+'[1]feb 2013'!$R$23+'[1]jan 2013'!$R$23)</f>
        <v>21.799271999999998</v>
      </c>
      <c r="G21" s="2">
        <f>('[1]dec 2013'!$S$23+'[1]nov 2013'!$S$23+'[1]okt 2013'!$S$23+'[1]sep 2013'!$S$23+'[1]aug 2013'!$S$23+'[1]jul 2013'!$S$23+'[1]jun 2013'!$S$23+'[1]mai 2013'!$S$23+'[1]apr 2013'!$S$23+'[1]mar 2013'!$S$23+'[1]feb 2013'!$S$23+'[1]jan 2013'!$S$23)</f>
        <v>26.113086399999997</v>
      </c>
      <c r="H21" s="15">
        <f t="shared" si="0"/>
        <v>197.15764160000018</v>
      </c>
      <c r="I21" s="15">
        <f t="shared" si="1"/>
        <v>47.912358399999995</v>
      </c>
    </row>
    <row r="22" spans="1:9">
      <c r="A22" s="17" t="s">
        <v>27</v>
      </c>
      <c r="B22" s="18"/>
      <c r="C22" s="22">
        <v>655.1</v>
      </c>
      <c r="D22" s="2">
        <f>('[1]dec 2013'!$P$24+'[1]nov 2013'!$P$24+'[1]okt 2013'!$P$24+'[1]mai 2013'!$P$24+'[1]apr 2013'!$P$24+'[1]mar 2013'!$P$24+'[1]feb 2013'!$P$24+'[1]jan 2013'!$P$24)</f>
        <v>36.972219647999964</v>
      </c>
      <c r="E22" s="2">
        <f>('[1]dec 2013'!$Q$24+'[1]nov 2013'!$Q$24+'[1]okt 2013'!$Q$24+'[1]sep 2013'!$Q$24+'[1]aug 2013'!$Q$24+'[1]jul 2013'!$Q$24+'[1]jun 2013'!$Q$24+'[1]mai 2013'!$Q$24+'[1]apr 2013'!$Q$24+'[1]mar 2013'!$Q$24+'[1]feb 2013'!$Q$24+'[1]jan 2013'!$Q$24)</f>
        <v>15.845236991999986</v>
      </c>
      <c r="F22" s="2">
        <f>('[1]dec 2013'!$R$24+'[1]nov 2013'!$R$24+'[1]okt 2013'!$R$24+'[1]sep 2013'!$R$24+'[1]aug 2013'!$R$24+'[1]jul 2013'!$R$24+'[1]jun 2013'!$R$24+'[1]mai 2013'!$R$24+'[1]apr 2013'!$R$24+'[1]mar 2013'!$R$24+'[1]feb 2013'!$R$24+'[1]jan 2013'!$R$24)</f>
        <v>10.156246399999997</v>
      </c>
      <c r="G22" s="2">
        <f>('[1]dec 2013'!$S$24+'[1]nov 2013'!$S$24+'[1]okt 2013'!$S$24+'[1]sep 2013'!$S$24+'[1]aug 2013'!$S$24+'[1]jul 2013'!$S$24+'[1]jun 2013'!$S$24+'[1]mai 2013'!$S$24+'[1]apr 2013'!$S$24+'[1]mar 2013'!$S$24+'[1]feb 2013'!$S$24+'[1]jan 2013'!$S$24)</f>
        <v>17.206656960000039</v>
      </c>
      <c r="H22" s="15">
        <f t="shared" si="0"/>
        <v>52.817456639999946</v>
      </c>
      <c r="I22" s="15">
        <f t="shared" si="1"/>
        <v>27.362903360000036</v>
      </c>
    </row>
    <row r="23" spans="1:9">
      <c r="A23" s="17" t="s">
        <v>28</v>
      </c>
      <c r="B23" s="18"/>
      <c r="C23" s="19">
        <v>321</v>
      </c>
      <c r="D23" s="2">
        <f>('[1]dec 2013'!$P$25+'[1]nov 2013'!$P$25+'[1]okt 2013'!$P$25+'[1]apr 2013'!$P$25+'[1]mar 2013'!$P$25+'[1]feb 2013'!$P$25+'[1]jan 2013'!$P$25)</f>
        <v>52.563092275200049</v>
      </c>
      <c r="E23" s="2">
        <f>('[1]dec 2013'!$Q$25+'[1]nov 2013'!$Q$25+'[1]okt 2013'!$Q$25+'[1]apr 2013'!$Q$25+'[1]mar 2013'!$Q$25+'[1]feb 2013'!$Q$25+'[1]jan 2013'!$Q$25)</f>
        <v>17.830763724800018</v>
      </c>
      <c r="F23" s="2">
        <f>('[1]dec 2013'!$R$25+'[1]nov 2013'!$R$25+'[1]okt 2013'!$R$25+'[1]sep 2013'!$R$25+'[1]aug 2013'!$R$25+'[1]jul 2013'!$R$25+'[1]jun 2013'!$R$25+'[1]mai 2013'!$R$25+'[1]apr 2013'!$R$25+'[1]mar 2013'!$R$25+'[1]feb 2013'!$R$25+'[1]jan 2013'!$R$25)</f>
        <v>4.0239800000000043</v>
      </c>
      <c r="G23" s="2">
        <f>('[1]dec 2013'!$S$25+'[1]nov 2013'!$S$25+'[1]okt 2013'!$S$25+'[1]sep 2013'!$S$25+'[1]aug 2013'!$S$25+'[1]jul 2013'!$S$25+'[1]jun 2013'!$S$25+'[1]mai 2013'!$S$25+'[1]apr 2013'!$S$25+'[1]mar 2013'!$S$25+'[1]feb 2013'!$S$25+'[1]jan 2013'!$S$25)</f>
        <v>6.4701639999999649</v>
      </c>
      <c r="H23" s="15">
        <f t="shared" si="0"/>
        <v>70.393856000000071</v>
      </c>
      <c r="I23" s="15">
        <f t="shared" si="1"/>
        <v>10.49414399999997</v>
      </c>
    </row>
    <row r="24" spans="1:9">
      <c r="A24" s="17" t="s">
        <v>29</v>
      </c>
      <c r="B24" s="18"/>
      <c r="C24" s="19">
        <v>142</v>
      </c>
      <c r="D24" s="2">
        <f>('[1]dec 2013'!$P$26+'[1]nov 2013'!$P$26+'[1]okt 2013'!$P$26+'[1]apr 2013'!$P$26+'[1]mar 2013'!$P$26+'[1]feb 2013'!$P$26+'[1]jan 2013'!$P$26)</f>
        <v>27.944682007691995</v>
      </c>
      <c r="E24" s="2">
        <f>('[1]dec 2013'!$Q$26+'[1]nov 2013'!$Q$26+'[1]okt 2013'!$Q$26+'[1]apr 2013'!$Q$26+'[1]mar 2013'!$Q$26+'[1]feb 2013'!$Q$26+'[1]jan 2013'!$Q$26)</f>
        <v>2.1689282723079999</v>
      </c>
      <c r="F24" s="2">
        <f>('[1]dec 2013'!$R$26+'[1]nov 2013'!$R$26+'[1]okt 2013'!$R$26+'[1]sep 2013'!$R$26+'[1]aug 2013'!$R$26+'[1]jul 2013'!$R$26+'[1]jun 2013'!$R$26+'[1]mai 2013'!$R$26+'[1]apr 2013'!$R$26+'[1]mar 2013'!$R$26+'[1]feb 2013'!$R$26+'[1]jan 2013'!$R$26)</f>
        <v>2.0484640000000005</v>
      </c>
      <c r="G24" s="2">
        <f>('[1]dec 2013'!$S$26+'[1]nov 2013'!$S$26+'[1]okt 2013'!$S$26+'[1]sep 2013'!$S$26+'[1]aug 2013'!$S$26+'[1]jul 2013'!$S$26+'[1]jun 2013'!$S$26+'[1]mai 2013'!$S$26+'[1]apr 2013'!$S$26+'[1]mar 2013'!$S$26+'[1]feb 2013'!$S$26+'[1]jan 2013'!$S$26)</f>
        <v>3.6557557200000059</v>
      </c>
      <c r="H24" s="15">
        <f t="shared" si="0"/>
        <v>30.113610279999996</v>
      </c>
      <c r="I24" s="15">
        <f t="shared" si="1"/>
        <v>5.7042197200000064</v>
      </c>
    </row>
    <row r="25" spans="1:9">
      <c r="A25" s="20" t="s">
        <v>30</v>
      </c>
      <c r="B25" s="21"/>
      <c r="C25" s="19">
        <v>666.6</v>
      </c>
      <c r="D25" s="2">
        <f>('[1]dec 2013'!$P$27+'[1]nov 2013'!$P$27+'[1]okt 2013'!$P$27+'[1]apr 2013'!$P$27+'[1]mar 2013'!$P$27+'[1]feb 2013'!$P$27+'[1]jan 2013'!$P$27)</f>
        <v>84.009794174999939</v>
      </c>
      <c r="E25" s="2">
        <f>('[1]dec 2013'!$Q$27+'[1]nov 2013'!$Q$27+'[1]okt 2013'!$Q$27+'[1]apr 2013'!$Q$27+'[1]mar 2013'!$Q$27+'[1]feb 2013'!$Q$27+'[1]jan 2013'!$Q$27)</f>
        <v>28.00326472499998</v>
      </c>
      <c r="F25" s="2">
        <f>('[1]dec 2013'!$R$27+'[1]nov 2013'!$R$27+'[1]okt 2013'!$R$27+'[1]sep 2013'!$R$27+'[1]aug 2013'!$R$27+'[1]jul 2013'!$R$27+'[1]jun 2013'!$R$27+'[1]mai 2013'!$R$27+'[1]apr 2013'!$R$27+'[1]mar 2013'!$R$27+'[1]feb 2013'!$R$27+'[1]jan 2013'!$R$27)</f>
        <v>6.0080580000000028</v>
      </c>
      <c r="G25" s="2">
        <f>('[1]dec 2013'!$S$27+'[1]nov 2013'!$S$27+'[1]okt 2013'!$S$27+'[1]sep 2013'!$S$27+'[1]aug 2013'!$S$27+'[1]jul 2013'!$S$27+'[1]jun 2013'!$S$27+'[1]mai 2013'!$S$27+'[1]apr 2013'!$S$27+'[1]mar 2013'!$S$27+'[1]feb 2013'!$S$27+'[1]jan 2013'!$S$27)</f>
        <v>25.828883099999995</v>
      </c>
      <c r="H25" s="15">
        <f t="shared" si="0"/>
        <v>112.01305889999992</v>
      </c>
      <c r="I25" s="15">
        <f t="shared" si="1"/>
        <v>31.836941099999997</v>
      </c>
    </row>
    <row r="26" spans="1:9" ht="15.75" thickBot="1">
      <c r="A26" s="20" t="s">
        <v>31</v>
      </c>
      <c r="B26" s="21"/>
      <c r="C26" s="19">
        <v>356.7</v>
      </c>
      <c r="D26" s="2">
        <f>('[1]dec 2013'!$P$28+'[1]nov 2013'!$P$28+'[1]okt 2013'!$P$28+'[1]mai 2013'!$P$28+'[1]apr 2013'!$P$28+'[1]mar 2013'!$P$28+'[1]feb 2013'!$P$28+'[1]jan 2013'!$P$28)</f>
        <v>48.681064800000051</v>
      </c>
      <c r="E26" s="2">
        <f>('[1]dec 2013'!$Q$28+'[1]nov 2013'!$Q$28+'[1]okt 2013'!$Q$28+'[1]mai 2013'!$Q$28+'[1]apr 2013'!$Q$28+'[1]mar 2013'!$Q$28+'[1]feb 2013'!$Q$28+'[1]jan 2013'!$Q$28)</f>
        <v>16.227021600000018</v>
      </c>
      <c r="F26" s="2">
        <f>('[1]dec 2013'!$R$28+'[1]nov 2013'!$R$28+'[1]okt 2013'!$R$28+'[1]sep 2013'!$R$28+'[1]aug 2013'!$R$28+'[1]jul 2013'!$R$28+'[1]jun 2013'!$R$28+'[1]mai 2013'!$R$28+'[1]apr 2013'!$R$28+'[1]mar 2013'!$R$28+'[1]feb 2013'!$R$28+'[1]jan 2013'!$R$28)</f>
        <v>6.6601520999999995</v>
      </c>
      <c r="G26" s="2">
        <f>('[1]dec 2013'!$S$28+'[1]nov 2013'!$S$28+'[1]okt 2013'!$S$28+'[1]sep 2013'!$S$28+'[1]aug 2013'!$S$28+'[1]jul 2013'!$S$28+'[1]jun 2013'!$S$28+'[1]mai 2013'!$S$28+'[1]apr 2013'!$S$28+'[1]mar 2013'!$S$28+'[1]feb 2013'!$S$28+'[1]jan 2013'!$S$28)</f>
        <v>21.608761499999957</v>
      </c>
      <c r="H26" s="27">
        <f t="shared" si="0"/>
        <v>64.908086400000073</v>
      </c>
      <c r="I26" s="27">
        <f t="shared" si="1"/>
        <v>28.268913599999955</v>
      </c>
    </row>
    <row r="27" spans="1:9" ht="15.75" thickBot="1">
      <c r="A27" s="25"/>
      <c r="B27" s="25"/>
      <c r="H27" s="28">
        <f>SUM(H5:H26)</f>
        <v>2724.6371544206413</v>
      </c>
      <c r="I27" s="29">
        <f>SUM(I5:I26)</f>
        <v>772.79210697999963</v>
      </c>
    </row>
    <row r="28" spans="1:9">
      <c r="A28" s="26"/>
      <c r="B28" s="26"/>
    </row>
    <row r="29" spans="1:9">
      <c r="C29" s="34" t="s">
        <v>34</v>
      </c>
      <c r="D29" s="35"/>
      <c r="E29" s="35"/>
      <c r="F29" s="36"/>
    </row>
    <row r="30" spans="1:9">
      <c r="C30" s="37" t="s">
        <v>35</v>
      </c>
      <c r="D30" s="38"/>
      <c r="E30" s="38"/>
      <c r="F30" s="39"/>
    </row>
  </sheetData>
  <mergeCells count="9">
    <mergeCell ref="A13:B13"/>
    <mergeCell ref="A14:B14"/>
    <mergeCell ref="C29:F29"/>
    <mergeCell ref="C30:F30"/>
    <mergeCell ref="A1:I1"/>
    <mergeCell ref="A3:B4"/>
    <mergeCell ref="C3:C4"/>
    <mergeCell ref="D3:G3"/>
    <mergeCell ref="H3:I3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2013.g.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2018-06-19T06:58:00Z</dcterms:modified>
</cp:coreProperties>
</file>